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defaultThemeVersion="166925"/>
  <xr:revisionPtr revIDLastSave="0" documentId="13_ncr:1_{B0BD3B71-3768-4CEB-BCB6-EFF6ED0B955F}" xr6:coauthVersionLast="47" xr6:coauthVersionMax="47" xr10:uidLastSave="{00000000-0000-0000-0000-000000000000}"/>
  <bookViews>
    <workbookView xWindow="31050" yWindow="2250" windowWidth="24285" windowHeight="11295" tabRatio="923" firstSheet="1" activeTab="1" xr2:uid="{00000000-000D-0000-FFFF-FFFF00000000}"/>
  </bookViews>
  <sheets>
    <sheet name="付表３－２" sheetId="27" state="hidden" r:id="rId1"/>
    <sheet name="標準様式第4号(勤務形態一覧表(GH))" sheetId="124" r:id="rId2"/>
    <sheet name="別紙37(人員配置体制加算に関する届出書)" sheetId="137" r:id="rId3"/>
    <sheet name="★選択肢(公開時非表示)" sheetId="90" state="hidden" r:id="rId4"/>
  </sheets>
  <externalReferences>
    <externalReference r:id="rId5"/>
    <externalReference r:id="rId6"/>
    <externalReference r:id="rId7"/>
    <externalReference r:id="rId8"/>
    <externalReference r:id="rId9"/>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1.介護サービス包括型">'★選択肢(公開時非表示)'!$B$6:$C$6</definedName>
    <definedName name="_2.外部サービス利用型">'★選択肢(公開時非表示)'!$B$7:$C$7</definedName>
    <definedName name="_3.日中サービス支援型">'★選択肢(公開時非表示)'!$B$8:$C$8</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1">'標準様式第4号(勤務形態一覧表(GH))'!$A$1:$AN$90</definedName>
    <definedName name="_xlnm.Print_Area" localSheetId="2">'別紙37(人員配置体制加算に関する届出書)'!$A$1:$O$44</definedName>
    <definedName name="prtNo">[1]main!#REF!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共同生活援助">'★選択肢(公開時非表示)'!$B$2:$K$2</definedName>
    <definedName name="共同生活援助・介護サービス包括型">'★選択肢(公開時非表示)'!$B$2:$K$2</definedName>
    <definedName name="共同生活援助・外部サービス利用型">'★選択肢(公開時非表示)'!$B$3:$K$3</definedName>
    <definedName name="共同生活援助・日中サービス支援型">'★選択肢(公開時非表示)'!$B$4:$K$4</definedName>
    <definedName name="山口県">#REF!</definedName>
    <definedName name="自己評価">#REF!</definedName>
    <definedName name="種類">[3]サービス種類一覧!$A$4:$A$20</definedName>
    <definedName name="食事">#REF!</definedName>
    <definedName name="体制等状況一覧">#REF!</definedName>
    <definedName name="台帳">[5]D台帳!$A$6:$AF$3439</definedName>
    <definedName name="短期入所・空床利用型">'★選択肢(公開時非表示)'!#REF!</definedName>
    <definedName name="短期入所・単独型">'★選択肢(公開時非表示)'!#REF!</definedName>
    <definedName name="短期入所・併設型">'★選択肢(公開時非表示)'!#REF!</definedName>
    <definedName name="町っ油">#REF!</definedName>
    <definedName name="特定">#REF!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1" i="137" l="1"/>
  <c r="AK11" i="124"/>
  <c r="I18" i="137"/>
  <c r="AK12" i="124"/>
  <c r="AK13" i="124"/>
  <c r="AK14" i="124"/>
  <c r="AK15" i="124"/>
  <c r="AK16" i="124"/>
  <c r="AK17" i="124"/>
  <c r="AK18" i="124"/>
  <c r="AK19" i="124"/>
  <c r="AK20" i="124"/>
  <c r="AK21" i="124"/>
  <c r="AK22" i="124"/>
  <c r="AK23" i="124"/>
  <c r="AK24" i="124"/>
  <c r="AK25" i="124"/>
  <c r="AK26" i="124"/>
  <c r="AK27" i="124"/>
  <c r="AK28" i="124"/>
  <c r="AK29" i="124"/>
  <c r="AK30" i="124"/>
  <c r="AL11" i="124"/>
  <c r="J6" i="137" l="1"/>
  <c r="C8" i="137"/>
  <c r="G9" i="137" s="1"/>
  <c r="AK31" i="124" l="1"/>
  <c r="AJ47" i="124" l="1"/>
  <c r="AG37" i="124"/>
  <c r="AD37" i="124"/>
  <c r="AA37" i="124"/>
  <c r="X37" i="124"/>
  <c r="U37" i="124"/>
  <c r="R37" i="124"/>
  <c r="O37" i="124"/>
  <c r="L37" i="124"/>
  <c r="I37" i="124"/>
  <c r="F37" i="124"/>
  <c r="D37" i="124"/>
  <c r="E37" i="124"/>
  <c r="J37" i="124"/>
  <c r="K37" i="124"/>
  <c r="V37" i="124"/>
  <c r="W37" i="124"/>
  <c r="Y37" i="124"/>
  <c r="Z37" i="124"/>
  <c r="AB37" i="124"/>
  <c r="AC37" i="124"/>
  <c r="AE37" i="124"/>
  <c r="AF37" i="124"/>
  <c r="AH37" i="124"/>
  <c r="AI37" i="124"/>
  <c r="AJ45" i="124"/>
  <c r="AL54" i="124"/>
  <c r="AM56" i="124" s="1"/>
  <c r="AG54" i="124"/>
  <c r="AG57" i="124" s="1"/>
  <c r="AA54" i="124"/>
  <c r="AD57" i="124" s="1"/>
  <c r="U54" i="124"/>
  <c r="U56" i="124" s="1"/>
  <c r="O54" i="124"/>
  <c r="R57" i="124" s="1"/>
  <c r="I54" i="124"/>
  <c r="L57" i="124" s="1"/>
  <c r="E54" i="124"/>
  <c r="F57" i="124" s="1"/>
  <c r="C54" i="124"/>
  <c r="C56" i="124" s="1"/>
  <c r="AJ46" i="124"/>
  <c r="AJ44" i="124"/>
  <c r="AJ43" i="124"/>
  <c r="AJ42" i="124"/>
  <c r="AJ41" i="124"/>
  <c r="AJ40" i="124"/>
  <c r="AJ39" i="124"/>
  <c r="AJ38" i="124"/>
  <c r="AJ31" i="124"/>
  <c r="AI31" i="124"/>
  <c r="AH31" i="124"/>
  <c r="AG31" i="124"/>
  <c r="AF31" i="124"/>
  <c r="AE31" i="124"/>
  <c r="AD31" i="124"/>
  <c r="AC31" i="124"/>
  <c r="AB31" i="124"/>
  <c r="AA31" i="124"/>
  <c r="Z31" i="124"/>
  <c r="Y31" i="124"/>
  <c r="X31" i="124"/>
  <c r="W31" i="124"/>
  <c r="V31" i="124"/>
  <c r="U31" i="124"/>
  <c r="T31" i="124"/>
  <c r="S31" i="124"/>
  <c r="R31" i="124"/>
  <c r="Q31" i="124"/>
  <c r="P31" i="124"/>
  <c r="O31" i="124"/>
  <c r="N31" i="124"/>
  <c r="M31" i="124"/>
  <c r="L31" i="124"/>
  <c r="K31" i="124"/>
  <c r="J31" i="124"/>
  <c r="I31" i="124"/>
  <c r="H31" i="124"/>
  <c r="G31" i="124"/>
  <c r="F31" i="124"/>
  <c r="AG10" i="124"/>
  <c r="AF10" i="124"/>
  <c r="AE10" i="124"/>
  <c r="AD10" i="124"/>
  <c r="AC10" i="124"/>
  <c r="AB10" i="124"/>
  <c r="AA10" i="124"/>
  <c r="Z10" i="124"/>
  <c r="Y10" i="124"/>
  <c r="X10" i="124"/>
  <c r="W10" i="124"/>
  <c r="V10" i="124"/>
  <c r="U10" i="124"/>
  <c r="T10" i="124"/>
  <c r="S10" i="124"/>
  <c r="R10" i="124"/>
  <c r="Q10" i="124"/>
  <c r="P10" i="124"/>
  <c r="O10" i="124"/>
  <c r="N10" i="124"/>
  <c r="M10" i="124"/>
  <c r="L10" i="124"/>
  <c r="K10" i="124"/>
  <c r="J10" i="124"/>
  <c r="I10" i="124"/>
  <c r="H10" i="124"/>
  <c r="G10" i="124"/>
  <c r="F10" i="124"/>
  <c r="AG9" i="124"/>
  <c r="AF9" i="124"/>
  <c r="AE9" i="124"/>
  <c r="AD9" i="124"/>
  <c r="AC9" i="124"/>
  <c r="AB9" i="124"/>
  <c r="AA9" i="124"/>
  <c r="Z9" i="124"/>
  <c r="Y9" i="124"/>
  <c r="X9" i="124"/>
  <c r="W9" i="124"/>
  <c r="V9" i="124"/>
  <c r="U9" i="124"/>
  <c r="T9" i="124"/>
  <c r="S9" i="124"/>
  <c r="R9" i="124"/>
  <c r="Q9" i="124"/>
  <c r="P9" i="124"/>
  <c r="O9" i="124"/>
  <c r="N9" i="124"/>
  <c r="M9" i="124"/>
  <c r="L9" i="124"/>
  <c r="K9" i="124"/>
  <c r="J9" i="124"/>
  <c r="I9" i="124"/>
  <c r="H9" i="124"/>
  <c r="G9" i="124"/>
  <c r="F9" i="124"/>
  <c r="AL22" i="124" l="1"/>
  <c r="AL24" i="124"/>
  <c r="AL30" i="124"/>
  <c r="AL16" i="124"/>
  <c r="AL18" i="124"/>
  <c r="AL21" i="124"/>
  <c r="AL23" i="124"/>
  <c r="AL17" i="124"/>
  <c r="AL25" i="124"/>
  <c r="AL28" i="124"/>
  <c r="AL29" i="124"/>
  <c r="AL15" i="124"/>
  <c r="AL19" i="124"/>
  <c r="AL26" i="124"/>
  <c r="AL27" i="124"/>
  <c r="AL14" i="124"/>
  <c r="Q31" i="137" s="1"/>
  <c r="AL20" i="124"/>
  <c r="AL13" i="124"/>
  <c r="AL12" i="124"/>
  <c r="AL31" i="124"/>
  <c r="AL39" i="124"/>
  <c r="AL41" i="124"/>
  <c r="I58" i="124"/>
  <c r="AJ37" i="124"/>
  <c r="AL37" i="124" s="1"/>
  <c r="I11" i="137" s="1"/>
  <c r="E58" i="124"/>
  <c r="O58" i="124"/>
  <c r="AA58" i="124"/>
  <c r="AG58" i="124"/>
  <c r="AL58" i="124"/>
  <c r="AG56" i="124"/>
  <c r="AA57" i="124"/>
  <c r="O56" i="124"/>
  <c r="AA56" i="124"/>
  <c r="E56" i="124"/>
  <c r="L56" i="124"/>
  <c r="AD56" i="124"/>
  <c r="AL57" i="124"/>
  <c r="AL56" i="124"/>
  <c r="AL38" i="124"/>
  <c r="AL40" i="124"/>
  <c r="I57" i="124"/>
  <c r="AJ57" i="124"/>
  <c r="R56" i="124"/>
  <c r="I56" i="124"/>
  <c r="AM57" i="124"/>
  <c r="AM42" i="124"/>
  <c r="O57" i="124"/>
  <c r="F56" i="124"/>
  <c r="AL43" i="124"/>
  <c r="AL45" i="124"/>
  <c r="AM44" i="124"/>
  <c r="AM46" i="124"/>
  <c r="X56" i="124"/>
  <c r="X57" i="124"/>
  <c r="U57" i="124"/>
  <c r="AI10" i="124"/>
  <c r="AJ10" i="124"/>
  <c r="AH10" i="124"/>
  <c r="D56" i="124"/>
  <c r="AH9" i="124"/>
  <c r="AJ56" i="124"/>
  <c r="AI9" i="124"/>
  <c r="E57" i="124"/>
  <c r="AJ9" i="124"/>
  <c r="I51" i="124" l="1"/>
  <c r="H17" i="137" s="1"/>
  <c r="P31" i="137"/>
  <c r="K31" i="137" s="1"/>
  <c r="L30" i="137" s="1"/>
  <c r="C51" i="124"/>
  <c r="E51" i="124"/>
  <c r="E17" i="137" s="1"/>
  <c r="F18" i="137" s="1"/>
  <c r="L18" i="137" s="1"/>
  <c r="K17" i="137" l="1"/>
  <c r="L21" i="137" s="1"/>
  <c r="L25" i="137" s="1"/>
  <c r="L24" i="137" s="1"/>
  <c r="D35" i="137" s="1"/>
  <c r="P35" i="13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7" authorId="0" shapeId="0" xr:uid="{BB1B29D9-2FB4-4D59-860A-915F2A9BBD58}">
      <text>
        <r>
          <rPr>
            <sz val="9"/>
            <color indexed="81"/>
            <rFont val="MS P ゴシック"/>
            <family val="3"/>
            <charset val="128"/>
          </rPr>
          <t xml:space="preserve">A:常勤・専従
B:常勤・兼務
C:非常勤・専従
D:非常勤・兼務 </t>
        </r>
      </text>
    </comment>
    <comment ref="AK7" authorId="0" shapeId="0" xr:uid="{8BDB5BEA-6E91-40AB-BC41-CCDA7FE85C8F}">
      <text>
        <r>
          <rPr>
            <sz val="9"/>
            <color indexed="81"/>
            <rFont val="MS P ゴシック"/>
            <family val="3"/>
            <charset val="128"/>
          </rPr>
          <t>上限は「（３）事業所における常勤の従業者が勤務うべき時間数」に入力した、時間/週×４です。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K20" authorId="0" shapeId="0" xr:uid="{E4DB31E7-C4CB-4231-AF9D-A09C8417DA69}">
      <text>
        <r>
          <rPr>
            <sz val="9"/>
            <color indexed="81"/>
            <rFont val="MS P ゴシック"/>
            <family val="3"/>
            <charset val="128"/>
          </rPr>
          <t xml:space="preserve">調整数とは、常勤換算方法による基準上おくべき従業者数において、当該事業所の常勤換算における所定労働時間が40時間未満であった場合に、特定従業者数換算方法により算出された場合の値との差分をいいます。
</t>
        </r>
      </text>
    </comment>
    <comment ref="G25" authorId="0" shapeId="0" xr:uid="{87BA28B8-0EE5-48F4-BAB7-80B2E25CFFC1}">
      <text>
        <r>
          <rPr>
            <sz val="9"/>
            <color indexed="81"/>
            <rFont val="MS P ゴシック"/>
            <family val="3"/>
            <charset val="128"/>
          </rPr>
          <t>『勤務形態一覧表』で「歴月」を選択している場合、勤務延べ時間数を週に変換しています。</t>
        </r>
      </text>
    </comment>
    <comment ref="G30" authorId="0" shapeId="0" xr:uid="{277CF005-56C6-4A8C-A35D-FFCEAA05353D}">
      <text>
        <r>
          <rPr>
            <sz val="9"/>
            <color indexed="81"/>
            <rFont val="MS P ゴシック"/>
            <family val="3"/>
            <charset val="128"/>
          </rPr>
          <t>ここでいう特定従業者数とは、厚生労働大臣が定める施設基準並びにこども家庭庁長官及び厚生労働大臣が定める施設基準（平成18年厚生労働省告示第551号）第16号ロに規定する特定従業者数換算方法により算定した従業者数をさします。
特定従業者数換算方法…事業所の従業者の勤務延べ時間数を40時間で除する</t>
        </r>
      </text>
    </comment>
  </commentList>
</comments>
</file>

<file path=xl/sharedStrings.xml><?xml version="1.0" encoding="utf-8"?>
<sst xmlns="http://schemas.openxmlformats.org/spreadsheetml/2006/main" count="346" uniqueCount="266">
  <si>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8"/>
  </si>
  <si>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8"/>
  </si>
  <si>
    <t>受付番号</t>
    <rPh sb="0" eb="2">
      <t>ウケツケ</t>
    </rPh>
    <rPh sb="2" eb="4">
      <t>バンゴウ</t>
    </rPh>
    <phoneticPr fontId="8"/>
  </si>
  <si>
    <t>フリガナ</t>
    <phoneticPr fontId="8"/>
  </si>
  <si>
    <t>施</t>
    <rPh sb="0" eb="1">
      <t>ホドコ</t>
    </rPh>
    <phoneticPr fontId="8"/>
  </si>
  <si>
    <t>名　　称</t>
    <rPh sb="0" eb="1">
      <t>メイ</t>
    </rPh>
    <rPh sb="3" eb="4">
      <t>ショウ</t>
    </rPh>
    <phoneticPr fontId="8"/>
  </si>
  <si>
    <t>所在地</t>
    <rPh sb="0" eb="3">
      <t>ショザイチ</t>
    </rPh>
    <phoneticPr fontId="8"/>
  </si>
  <si>
    <t>（郵便番号　　　　　－　　　　　）</t>
    <rPh sb="1" eb="3">
      <t>ユウビン</t>
    </rPh>
    <rPh sb="3" eb="5">
      <t>バンゴウ</t>
    </rPh>
    <phoneticPr fontId="8"/>
  </si>
  <si>
    <t>設</t>
    <rPh sb="0" eb="1">
      <t>セツ</t>
    </rPh>
    <phoneticPr fontId="8"/>
  </si>
  <si>
    <t>県</t>
    <rPh sb="0" eb="1">
      <t>ケン</t>
    </rPh>
    <phoneticPr fontId="8"/>
  </si>
  <si>
    <t>郡・市</t>
    <rPh sb="0" eb="1">
      <t>グン</t>
    </rPh>
    <rPh sb="2" eb="3">
      <t>シ</t>
    </rPh>
    <phoneticPr fontId="8"/>
  </si>
  <si>
    <t>連 絡 先</t>
    <rPh sb="0" eb="1">
      <t>レン</t>
    </rPh>
    <rPh sb="2" eb="3">
      <t>ラク</t>
    </rPh>
    <rPh sb="4" eb="5">
      <t>サキ</t>
    </rPh>
    <phoneticPr fontId="8"/>
  </si>
  <si>
    <t>電話番号</t>
    <rPh sb="0" eb="2">
      <t>デンワ</t>
    </rPh>
    <rPh sb="2" eb="4">
      <t>バンゴウ</t>
    </rPh>
    <phoneticPr fontId="8"/>
  </si>
  <si>
    <t>ＦＡＸ番号</t>
    <rPh sb="3" eb="5">
      <t>バンゴウ</t>
    </rPh>
    <phoneticPr fontId="8"/>
  </si>
  <si>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8"/>
  </si>
  <si>
    <t>第　　条第　　項第　　号</t>
    <rPh sb="0" eb="1">
      <t>ダイ</t>
    </rPh>
    <rPh sb="3" eb="4">
      <t>ジョウ</t>
    </rPh>
    <rPh sb="4" eb="5">
      <t>ダイ</t>
    </rPh>
    <rPh sb="7" eb="8">
      <t>コウ</t>
    </rPh>
    <rPh sb="8" eb="9">
      <t>ダイ</t>
    </rPh>
    <rPh sb="11" eb="12">
      <t>ゴウ</t>
    </rPh>
    <phoneticPr fontId="8"/>
  </si>
  <si>
    <t>サービス</t>
    <phoneticPr fontId="8"/>
  </si>
  <si>
    <t>住 所</t>
    <rPh sb="0" eb="1">
      <t>ジュウ</t>
    </rPh>
    <rPh sb="2" eb="3">
      <t>トコロ</t>
    </rPh>
    <phoneticPr fontId="8"/>
  </si>
  <si>
    <t>（郵便番号　　　　　－　　　　　）</t>
  </si>
  <si>
    <t>管理責任者</t>
    <rPh sb="0" eb="2">
      <t>カンリ</t>
    </rPh>
    <rPh sb="2" eb="5">
      <t>セキニンシャ</t>
    </rPh>
    <phoneticPr fontId="8"/>
  </si>
  <si>
    <t>氏　名</t>
    <rPh sb="0" eb="1">
      <t>シ</t>
    </rPh>
    <rPh sb="2" eb="3">
      <t>メイ</t>
    </rPh>
    <phoneticPr fontId="8"/>
  </si>
  <si>
    <t>従業者の職種・員数</t>
    <rPh sb="0" eb="3">
      <t>ジュウギョウシャ</t>
    </rPh>
    <rPh sb="4" eb="6">
      <t>ショクシュ</t>
    </rPh>
    <rPh sb="7" eb="9">
      <t>インズウ</t>
    </rPh>
    <phoneticPr fontId="8"/>
  </si>
  <si>
    <t>医　師</t>
    <rPh sb="0" eb="1">
      <t>イ</t>
    </rPh>
    <rPh sb="2" eb="3">
      <t>シ</t>
    </rPh>
    <phoneticPr fontId="8"/>
  </si>
  <si>
    <t>サービス管理責任者</t>
    <rPh sb="4" eb="6">
      <t>カンリ</t>
    </rPh>
    <rPh sb="6" eb="9">
      <t>セキニンシャ</t>
    </rPh>
    <phoneticPr fontId="8"/>
  </si>
  <si>
    <t>看護職員</t>
    <rPh sb="0" eb="2">
      <t>カンゴ</t>
    </rPh>
    <rPh sb="2" eb="4">
      <t>ショクイン</t>
    </rPh>
    <phoneticPr fontId="8"/>
  </si>
  <si>
    <t>理学療法士</t>
    <rPh sb="0" eb="2">
      <t>リガク</t>
    </rPh>
    <rPh sb="2" eb="5">
      <t>リョウホウシ</t>
    </rPh>
    <phoneticPr fontId="8"/>
  </si>
  <si>
    <t>作業療法士</t>
    <rPh sb="0" eb="2">
      <t>サギョウ</t>
    </rPh>
    <rPh sb="2" eb="5">
      <t>リョウホウシ</t>
    </rPh>
    <phoneticPr fontId="8"/>
  </si>
  <si>
    <t>専従</t>
    <rPh sb="0" eb="2">
      <t>センジュウ</t>
    </rPh>
    <phoneticPr fontId="8"/>
  </si>
  <si>
    <t>※兼務</t>
    <rPh sb="1" eb="3">
      <t>ケンム</t>
    </rPh>
    <phoneticPr fontId="8"/>
  </si>
  <si>
    <t>従業者数</t>
    <rPh sb="0" eb="2">
      <t>ジュウギョウ</t>
    </rPh>
    <rPh sb="2" eb="3">
      <t>シャ</t>
    </rPh>
    <rPh sb="3" eb="4">
      <t>カズ</t>
    </rPh>
    <phoneticPr fontId="8"/>
  </si>
  <si>
    <t>常勤（人）</t>
    <rPh sb="0" eb="2">
      <t>ジョウキン</t>
    </rPh>
    <rPh sb="3" eb="4">
      <t>ヒト</t>
    </rPh>
    <phoneticPr fontId="8"/>
  </si>
  <si>
    <t>非常勤（人）</t>
    <rPh sb="0" eb="3">
      <t>ヒジョウキン</t>
    </rPh>
    <rPh sb="4" eb="5">
      <t>ヒト</t>
    </rPh>
    <phoneticPr fontId="8"/>
  </si>
  <si>
    <t>常勤換算後の人数（人）</t>
    <rPh sb="0" eb="2">
      <t>ジョウキン</t>
    </rPh>
    <rPh sb="2" eb="4">
      <t>カンザン</t>
    </rPh>
    <rPh sb="4" eb="5">
      <t>ゴ</t>
    </rPh>
    <rPh sb="6" eb="8">
      <t>ニンズウ</t>
    </rPh>
    <rPh sb="9" eb="10">
      <t>ニン</t>
    </rPh>
    <phoneticPr fontId="8"/>
  </si>
  <si>
    <t>基準上の必要人数（人）</t>
    <rPh sb="0" eb="2">
      <t>キジュン</t>
    </rPh>
    <rPh sb="2" eb="3">
      <t>ジョウ</t>
    </rPh>
    <rPh sb="4" eb="6">
      <t>ヒツヨウ</t>
    </rPh>
    <rPh sb="6" eb="8">
      <t>ニンズウ</t>
    </rPh>
    <rPh sb="9" eb="10">
      <t>ニン</t>
    </rPh>
    <phoneticPr fontId="8"/>
  </si>
  <si>
    <t>機能訓練指導員</t>
    <rPh sb="0" eb="2">
      <t>キノウ</t>
    </rPh>
    <rPh sb="2" eb="4">
      <t>クンレン</t>
    </rPh>
    <rPh sb="4" eb="7">
      <t>シドウイン</t>
    </rPh>
    <phoneticPr fontId="8"/>
  </si>
  <si>
    <t>生活支援員</t>
    <rPh sb="0" eb="2">
      <t>セイカツ</t>
    </rPh>
    <rPh sb="2" eb="5">
      <t>シエンイン</t>
    </rPh>
    <phoneticPr fontId="8"/>
  </si>
  <si>
    <t>精神保健福祉士</t>
    <rPh sb="0" eb="2">
      <t>セイシン</t>
    </rPh>
    <rPh sb="2" eb="4">
      <t>ホケン</t>
    </rPh>
    <rPh sb="4" eb="7">
      <t>フクシシ</t>
    </rPh>
    <phoneticPr fontId="8"/>
  </si>
  <si>
    <t>その他の従業者</t>
    <rPh sb="2" eb="3">
      <t>タ</t>
    </rPh>
    <rPh sb="4" eb="7">
      <t>ジュウギョウシャ</t>
    </rPh>
    <phoneticPr fontId="8"/>
  </si>
  <si>
    <t>前年度の平均
実利用者数（人）</t>
    <phoneticPr fontId="8"/>
  </si>
  <si>
    <t>施設が申告する障害程度区分の平均値</t>
    <rPh sb="0" eb="2">
      <t>シセツ</t>
    </rPh>
    <rPh sb="3" eb="5">
      <t>シンコク</t>
    </rPh>
    <rPh sb="7" eb="9">
      <t>ショウガイ</t>
    </rPh>
    <rPh sb="9" eb="11">
      <t>テイド</t>
    </rPh>
    <rPh sb="11" eb="13">
      <t>クブン</t>
    </rPh>
    <rPh sb="14" eb="17">
      <t>ヘイキンチ</t>
    </rPh>
    <phoneticPr fontId="8"/>
  </si>
  <si>
    <t>サービス単位</t>
    <rPh sb="4" eb="6">
      <t>タンイ</t>
    </rPh>
    <phoneticPr fontId="8"/>
  </si>
  <si>
    <t>４未満</t>
    <rPh sb="1" eb="3">
      <t>ミマン</t>
    </rPh>
    <phoneticPr fontId="8"/>
  </si>
  <si>
    <t>４以上５未満</t>
    <rPh sb="1" eb="3">
      <t>イジョウ</t>
    </rPh>
    <rPh sb="4" eb="6">
      <t>ミマン</t>
    </rPh>
    <phoneticPr fontId="8"/>
  </si>
  <si>
    <t>５以上</t>
    <rPh sb="1" eb="3">
      <t>イジョウ</t>
    </rPh>
    <phoneticPr fontId="8"/>
  </si>
  <si>
    <t>サービス単位１</t>
    <rPh sb="4" eb="6">
      <t>タンイ</t>
    </rPh>
    <phoneticPr fontId="8"/>
  </si>
  <si>
    <t>サービス単位２</t>
    <rPh sb="4" eb="6">
      <t>タンイ</t>
    </rPh>
    <phoneticPr fontId="8"/>
  </si>
  <si>
    <t>サービス単位３</t>
    <rPh sb="4" eb="6">
      <t>タンイ</t>
    </rPh>
    <phoneticPr fontId="8"/>
  </si>
  <si>
    <t>主な掲示事項</t>
    <rPh sb="0" eb="1">
      <t>オモ</t>
    </rPh>
    <rPh sb="2" eb="4">
      <t>ケイジ</t>
    </rPh>
    <rPh sb="4" eb="6">
      <t>ジコウ</t>
    </rPh>
    <phoneticPr fontId="8"/>
  </si>
  <si>
    <t>営業日</t>
    <rPh sb="0" eb="3">
      <t>エイギョウビ</t>
    </rPh>
    <phoneticPr fontId="8"/>
  </si>
  <si>
    <t>単位ごとの営業日</t>
    <phoneticPr fontId="8"/>
  </si>
  <si>
    <t>営業時間</t>
    <rPh sb="0" eb="2">
      <t>エイギョウ</t>
    </rPh>
    <rPh sb="2" eb="4">
      <t>ジカン</t>
    </rPh>
    <phoneticPr fontId="8"/>
  </si>
  <si>
    <t>単位ごとのサービス提供時間（送迎時間を除く）（①　　：　　～　　：　　②　　：　　～　　：　　）</t>
    <phoneticPr fontId="8"/>
  </si>
  <si>
    <t>主たる対象者</t>
    <rPh sb="0" eb="1">
      <t>シュ</t>
    </rPh>
    <rPh sb="3" eb="6">
      <t>タイショウシャ</t>
    </rPh>
    <phoneticPr fontId="8"/>
  </si>
  <si>
    <t>特定無し</t>
    <rPh sb="0" eb="2">
      <t>トクテイ</t>
    </rPh>
    <rPh sb="2" eb="3">
      <t>ム</t>
    </rPh>
    <phoneticPr fontId="8"/>
  </si>
  <si>
    <t>身体障害者</t>
    <rPh sb="0" eb="2">
      <t>シンタイ</t>
    </rPh>
    <rPh sb="2" eb="4">
      <t>ショウガイ</t>
    </rPh>
    <rPh sb="4" eb="5">
      <t>シャ</t>
    </rPh>
    <phoneticPr fontId="8"/>
  </si>
  <si>
    <t>細分無し</t>
    <rPh sb="0" eb="2">
      <t>サイブン</t>
    </rPh>
    <rPh sb="2" eb="3">
      <t>ナ</t>
    </rPh>
    <phoneticPr fontId="8"/>
  </si>
  <si>
    <t>肢体不自由</t>
    <rPh sb="0" eb="2">
      <t>シタイ</t>
    </rPh>
    <rPh sb="2" eb="5">
      <t>フジユウ</t>
    </rPh>
    <phoneticPr fontId="8"/>
  </si>
  <si>
    <t>視覚障害</t>
    <rPh sb="0" eb="2">
      <t>シカク</t>
    </rPh>
    <rPh sb="2" eb="4">
      <t>ショウガイ</t>
    </rPh>
    <phoneticPr fontId="8"/>
  </si>
  <si>
    <t>聴覚・言語</t>
    <rPh sb="0" eb="2">
      <t>チョウカク</t>
    </rPh>
    <rPh sb="3" eb="5">
      <t>ゲンゴ</t>
    </rPh>
    <phoneticPr fontId="8"/>
  </si>
  <si>
    <t>内部障害</t>
    <rPh sb="0" eb="2">
      <t>ナイブ</t>
    </rPh>
    <rPh sb="2" eb="4">
      <t>ショウガイ</t>
    </rPh>
    <phoneticPr fontId="8"/>
  </si>
  <si>
    <t>知的障害者</t>
    <rPh sb="0" eb="2">
      <t>チテキ</t>
    </rPh>
    <rPh sb="2" eb="5">
      <t>ショウガイシャ</t>
    </rPh>
    <phoneticPr fontId="8"/>
  </si>
  <si>
    <t>精神障害者</t>
    <rPh sb="0" eb="2">
      <t>セイシン</t>
    </rPh>
    <rPh sb="2" eb="5">
      <t>ショウガイシャ</t>
    </rPh>
    <phoneticPr fontId="8"/>
  </si>
  <si>
    <t>難病等対象者</t>
    <rPh sb="0" eb="2">
      <t>ナンビョウ</t>
    </rPh>
    <rPh sb="2" eb="3">
      <t>トウ</t>
    </rPh>
    <rPh sb="3" eb="6">
      <t>タイショウシャ</t>
    </rPh>
    <phoneticPr fontId="8"/>
  </si>
  <si>
    <t>利用定員</t>
    <rPh sb="0" eb="2">
      <t>リヨウ</t>
    </rPh>
    <rPh sb="2" eb="4">
      <t>テイイン</t>
    </rPh>
    <phoneticPr fontId="8"/>
  </si>
  <si>
    <t>人（単位ごとの定員）（①　　　　　　　　②　　　　　　　　　）</t>
    <phoneticPr fontId="8"/>
  </si>
  <si>
    <t>基準上の必要定員</t>
    <rPh sb="0" eb="2">
      <t>キジュン</t>
    </rPh>
    <rPh sb="2" eb="3">
      <t>ジョウ</t>
    </rPh>
    <rPh sb="4" eb="6">
      <t>ヒツヨウ</t>
    </rPh>
    <rPh sb="6" eb="8">
      <t>テイイン</t>
    </rPh>
    <phoneticPr fontId="8"/>
  </si>
  <si>
    <t>多機能型実施の有無</t>
    <rPh sb="0" eb="3">
      <t>タキノウ</t>
    </rPh>
    <rPh sb="3" eb="4">
      <t>ガタ</t>
    </rPh>
    <rPh sb="4" eb="6">
      <t>ジッシ</t>
    </rPh>
    <rPh sb="7" eb="9">
      <t>ウム</t>
    </rPh>
    <phoneticPr fontId="8"/>
  </si>
  <si>
    <t>有　　・　　無</t>
    <rPh sb="0" eb="1">
      <t>ア</t>
    </rPh>
    <rPh sb="6" eb="7">
      <t>ナ</t>
    </rPh>
    <phoneticPr fontId="8"/>
  </si>
  <si>
    <t>利用料</t>
    <rPh sb="0" eb="3">
      <t>リヨウリョウ</t>
    </rPh>
    <phoneticPr fontId="8"/>
  </si>
  <si>
    <t>その他の費用</t>
    <rPh sb="2" eb="3">
      <t>タ</t>
    </rPh>
    <rPh sb="4" eb="6">
      <t>ヒヨウ</t>
    </rPh>
    <phoneticPr fontId="8"/>
  </si>
  <si>
    <t>その他参考となる事項</t>
    <rPh sb="2" eb="3">
      <t>タ</t>
    </rPh>
    <rPh sb="3" eb="5">
      <t>サンコウ</t>
    </rPh>
    <rPh sb="8" eb="10">
      <t>ジコウ</t>
    </rPh>
    <phoneticPr fontId="8"/>
  </si>
  <si>
    <t>第三者評価の実施状況</t>
    <rPh sb="0" eb="3">
      <t>ダイサンシャ</t>
    </rPh>
    <rPh sb="3" eb="5">
      <t>ヒョウカ</t>
    </rPh>
    <rPh sb="6" eb="8">
      <t>ジッシ</t>
    </rPh>
    <rPh sb="8" eb="10">
      <t>ジョウキョウ</t>
    </rPh>
    <phoneticPr fontId="8"/>
  </si>
  <si>
    <t>している　・　していない</t>
    <phoneticPr fontId="8"/>
  </si>
  <si>
    <t>苦情解決の措置概要</t>
    <rPh sb="0" eb="2">
      <t>クジョウ</t>
    </rPh>
    <rPh sb="2" eb="4">
      <t>カイケツ</t>
    </rPh>
    <rPh sb="5" eb="7">
      <t>ソチ</t>
    </rPh>
    <rPh sb="7" eb="9">
      <t>ガイヨウ</t>
    </rPh>
    <phoneticPr fontId="8"/>
  </si>
  <si>
    <t>窓口（連絡先）</t>
    <rPh sb="0" eb="2">
      <t>マドグチ</t>
    </rPh>
    <rPh sb="3" eb="6">
      <t>レンラクサキ</t>
    </rPh>
    <phoneticPr fontId="8"/>
  </si>
  <si>
    <t>担当者</t>
    <rPh sb="0" eb="3">
      <t>タントウシャ</t>
    </rPh>
    <phoneticPr fontId="8"/>
  </si>
  <si>
    <t>その他</t>
    <rPh sb="2" eb="3">
      <t>タ</t>
    </rPh>
    <phoneticPr fontId="8"/>
  </si>
  <si>
    <t>協力医療機関</t>
    <rPh sb="0" eb="2">
      <t>キョウリョク</t>
    </rPh>
    <rPh sb="2" eb="4">
      <t>イリョウ</t>
    </rPh>
    <rPh sb="4" eb="6">
      <t>キカン</t>
    </rPh>
    <phoneticPr fontId="8"/>
  </si>
  <si>
    <t>名　称</t>
    <rPh sb="0" eb="1">
      <t>メイ</t>
    </rPh>
    <rPh sb="2" eb="3">
      <t>ショウ</t>
    </rPh>
    <phoneticPr fontId="8"/>
  </si>
  <si>
    <t>主な診療科名</t>
    <rPh sb="0" eb="1">
      <t>オモ</t>
    </rPh>
    <rPh sb="2" eb="5">
      <t>シンリョウカ</t>
    </rPh>
    <rPh sb="5" eb="6">
      <t>メイ</t>
    </rPh>
    <phoneticPr fontId="8"/>
  </si>
  <si>
    <t>一体的に管理運営する
他の事業所</t>
    <rPh sb="0" eb="3">
      <t>イッタイテキ</t>
    </rPh>
    <rPh sb="4" eb="6">
      <t>カンリ</t>
    </rPh>
    <rPh sb="6" eb="8">
      <t>ウンエイ</t>
    </rPh>
    <rPh sb="11" eb="12">
      <t>タ</t>
    </rPh>
    <rPh sb="13" eb="16">
      <t>ジギョウショ</t>
    </rPh>
    <phoneticPr fontId="8"/>
  </si>
  <si>
    <t>添付書類</t>
    <rPh sb="0" eb="2">
      <t>テンプ</t>
    </rPh>
    <rPh sb="2" eb="4">
      <t>ショルイ</t>
    </rPh>
    <phoneticPr fontId="8"/>
  </si>
  <si>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8"/>
  </si>
  <si>
    <t>（備考）</t>
    <rPh sb="1" eb="3">
      <t>ビコウ</t>
    </rPh>
    <phoneticPr fontId="8"/>
  </si>
  <si>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8"/>
  </si>
  <si>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8"/>
  </si>
  <si>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8"/>
  </si>
  <si>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8"/>
  </si>
  <si>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8"/>
  </si>
  <si>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8"/>
  </si>
  <si>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8"/>
  </si>
  <si>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8"/>
  </si>
  <si>
    <t>サービス種別</t>
    <rPh sb="4" eb="6">
      <t>シュベツ</t>
    </rPh>
    <phoneticPr fontId="1"/>
  </si>
  <si>
    <t>！申請するサービス類型を選択してください</t>
    <rPh sb="1" eb="3">
      <t>シンセイ</t>
    </rPh>
    <rPh sb="9" eb="11">
      <t>ルイケイ</t>
    </rPh>
    <rPh sb="12" eb="14">
      <t>センタク</t>
    </rPh>
    <phoneticPr fontId="3"/>
  </si>
  <si>
    <t>年</t>
    <rPh sb="0" eb="1">
      <t>ネン</t>
    </rPh>
    <phoneticPr fontId="8"/>
  </si>
  <si>
    <t>月</t>
    <rPh sb="0" eb="1">
      <t>ゲツ</t>
    </rPh>
    <phoneticPr fontId="8"/>
  </si>
  <si>
    <t>事業所名</t>
    <rPh sb="0" eb="3">
      <t>ジギョウショ</t>
    </rPh>
    <rPh sb="3" eb="4">
      <t>メイ</t>
    </rPh>
    <phoneticPr fontId="1"/>
  </si>
  <si>
    <t>(1)記載する期間</t>
    <rPh sb="3" eb="5">
      <t>キサイ</t>
    </rPh>
    <rPh sb="7" eb="9">
      <t>キカン</t>
    </rPh>
    <phoneticPr fontId="8"/>
  </si>
  <si>
    <t>(2)予定/実績の別</t>
    <rPh sb="3" eb="5">
      <t>ヨテイ</t>
    </rPh>
    <rPh sb="6" eb="8">
      <t>ジッセキ</t>
    </rPh>
    <rPh sb="9" eb="10">
      <t>ベツ</t>
    </rPh>
    <phoneticPr fontId="8"/>
  </si>
  <si>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
  </si>
  <si>
    <t>時間/週</t>
    <rPh sb="0" eb="2">
      <t>ジカン</t>
    </rPh>
    <rPh sb="3" eb="4">
      <t>シュウ</t>
    </rPh>
    <phoneticPr fontId="8"/>
  </si>
  <si>
    <t>時間/月</t>
    <rPh sb="0" eb="2">
      <t>ジカン</t>
    </rPh>
    <rPh sb="3" eb="4">
      <t>ツキ</t>
    </rPh>
    <phoneticPr fontId="8"/>
  </si>
  <si>
    <t>No.</t>
    <phoneticPr fontId="8"/>
  </si>
  <si>
    <t>(4)職種</t>
    <rPh sb="3" eb="5">
      <t>ショクシュ</t>
    </rPh>
    <phoneticPr fontId="8"/>
  </si>
  <si>
    <t>(5)勤務形態</t>
    <rPh sb="3" eb="5">
      <t>キンム</t>
    </rPh>
    <rPh sb="5" eb="7">
      <t>ケイタイ</t>
    </rPh>
    <phoneticPr fontId="8"/>
  </si>
  <si>
    <t>(6)資格</t>
    <rPh sb="3" eb="5">
      <t>シカク</t>
    </rPh>
    <phoneticPr fontId="8"/>
  </si>
  <si>
    <t>(7)氏名</t>
    <rPh sb="3" eb="5">
      <t>シメイ</t>
    </rPh>
    <phoneticPr fontId="8"/>
  </si>
  <si>
    <t>(8)</t>
    <phoneticPr fontId="8"/>
  </si>
  <si>
    <t>(9)勤務時間数合計</t>
    <rPh sb="3" eb="5">
      <t>キンム</t>
    </rPh>
    <rPh sb="5" eb="7">
      <t>ジカン</t>
    </rPh>
    <rPh sb="7" eb="8">
      <t>スウ</t>
    </rPh>
    <rPh sb="8" eb="10">
      <t>ゴウケイ</t>
    </rPh>
    <phoneticPr fontId="8"/>
  </si>
  <si>
    <t>(10)週平均の勤務時間数</t>
    <rPh sb="4" eb="7">
      <t>シュウヘイキン</t>
    </rPh>
    <rPh sb="8" eb="10">
      <t>キンム</t>
    </rPh>
    <rPh sb="10" eb="12">
      <t>ジカン</t>
    </rPh>
    <rPh sb="12" eb="13">
      <t>スウ</t>
    </rPh>
    <phoneticPr fontId="8"/>
  </si>
  <si>
    <t>(11)兼務状況
（兼務先／兼務する職務の内容）等</t>
    <phoneticPr fontId="8"/>
  </si>
  <si>
    <t>第１週</t>
    <rPh sb="0" eb="1">
      <t>ダイ</t>
    </rPh>
    <rPh sb="2" eb="3">
      <t>シュウ</t>
    </rPh>
    <phoneticPr fontId="8"/>
  </si>
  <si>
    <t>第２週</t>
    <rPh sb="0" eb="1">
      <t>ダイ</t>
    </rPh>
    <rPh sb="2" eb="3">
      <t>シュウ</t>
    </rPh>
    <phoneticPr fontId="8"/>
  </si>
  <si>
    <t>第３週</t>
    <rPh sb="0" eb="1">
      <t>ダイ</t>
    </rPh>
    <rPh sb="2" eb="3">
      <t>シュウ</t>
    </rPh>
    <phoneticPr fontId="8"/>
  </si>
  <si>
    <t>第４週</t>
    <rPh sb="0" eb="1">
      <t>ダイ</t>
    </rPh>
    <rPh sb="2" eb="3">
      <t>シュウ</t>
    </rPh>
    <phoneticPr fontId="8"/>
  </si>
  <si>
    <t>第５週</t>
    <rPh sb="0" eb="1">
      <t>ダイ</t>
    </rPh>
    <rPh sb="2" eb="3">
      <t>シュウ</t>
    </rPh>
    <phoneticPr fontId="8"/>
  </si>
  <si>
    <t>合計</t>
    <rPh sb="0" eb="2">
      <t>ゴウケイ</t>
    </rPh>
    <phoneticPr fontId="8"/>
  </si>
  <si>
    <t>サービス提供時間</t>
    <rPh sb="4" eb="6">
      <t>テイキョウ</t>
    </rPh>
    <rPh sb="6" eb="8">
      <t>ジカン</t>
    </rPh>
    <phoneticPr fontId="8"/>
  </si>
  <si>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1"/>
  </si>
  <si>
    <t>　(1) 「４週」・「暦月」のいずれかを選択してください。</t>
    <rPh sb="7" eb="8">
      <t>シュウ</t>
    </rPh>
    <rPh sb="11" eb="12">
      <t>レキ</t>
    </rPh>
    <rPh sb="12" eb="13">
      <t>ツキ</t>
    </rPh>
    <rPh sb="20" eb="22">
      <t>センタク</t>
    </rPh>
    <phoneticPr fontId="1"/>
  </si>
  <si>
    <t>　(2) 「予定」・「実績」のいずれかを選択してください。</t>
    <rPh sb="6" eb="8">
      <t>ヨテイ</t>
    </rPh>
    <rPh sb="11" eb="13">
      <t>ジッセキ</t>
    </rPh>
    <rPh sb="20" eb="22">
      <t>センタク</t>
    </rPh>
    <phoneticPr fontId="1"/>
  </si>
  <si>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
  </si>
  <si>
    <t>　(4) 従業者の職種を入力してください。</t>
    <rPh sb="5" eb="8">
      <t>ジュウギョウシャ</t>
    </rPh>
    <rPh sb="9" eb="11">
      <t>ショクシュ</t>
    </rPh>
    <rPh sb="12" eb="14">
      <t>ニュウリョク</t>
    </rPh>
    <phoneticPr fontId="1"/>
  </si>
  <si>
    <t xml:space="preserve"> 　　 記入の順序は、職種ごとにまとめてください。</t>
    <rPh sb="4" eb="6">
      <t>キニュウ</t>
    </rPh>
    <rPh sb="7" eb="9">
      <t>ジュンジョ</t>
    </rPh>
    <rPh sb="11" eb="13">
      <t>ショクシュ</t>
    </rPh>
    <phoneticPr fontId="1"/>
  </si>
  <si>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
  </si>
  <si>
    <t>記号</t>
    <rPh sb="0" eb="2">
      <t>キゴウ</t>
    </rPh>
    <phoneticPr fontId="1"/>
  </si>
  <si>
    <t>区分</t>
    <rPh sb="0" eb="2">
      <t>クブン</t>
    </rPh>
    <phoneticPr fontId="1"/>
  </si>
  <si>
    <t>A</t>
  </si>
  <si>
    <t>B</t>
  </si>
  <si>
    <t>C</t>
  </si>
  <si>
    <t>D</t>
  </si>
  <si>
    <t>（注）常勤・非常勤の区分について</t>
    <rPh sb="1" eb="2">
      <t>チュウ</t>
    </rPh>
    <rPh sb="3" eb="5">
      <t>ジョウキン</t>
    </rPh>
    <rPh sb="6" eb="9">
      <t>ヒジョウキン</t>
    </rPh>
    <rPh sb="10" eb="12">
      <t>クブン</t>
    </rPh>
    <phoneticPr fontId="1"/>
  </si>
  <si>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</si>
  <si>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1"/>
  </si>
  <si>
    <t>　(6) 従業者の保有する資格を入力してください。</t>
    <rPh sb="5" eb="8">
      <t>ジュウギョウシャ</t>
    </rPh>
    <rPh sb="9" eb="11">
      <t>ホユウ</t>
    </rPh>
    <rPh sb="13" eb="15">
      <t>シカク</t>
    </rPh>
    <rPh sb="16" eb="18">
      <t>ニュウリョク</t>
    </rPh>
    <phoneticPr fontId="1"/>
  </si>
  <si>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1"/>
  </si>
  <si>
    <t>　(7) 従業者の氏名を記入してください。</t>
    <rPh sb="5" eb="8">
      <t>ジュウギョウシャ</t>
    </rPh>
    <rPh sb="9" eb="11">
      <t>シメイ</t>
    </rPh>
    <rPh sb="12" eb="14">
      <t>キニュウ</t>
    </rPh>
    <phoneticPr fontId="1"/>
  </si>
  <si>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1"/>
  </si>
  <si>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1"/>
  </si>
  <si>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8"/>
  </si>
  <si>
    <t>※指定基準の確認に際しては、４週分の入力で差し支えありません。</t>
    <rPh sb="1" eb="5">
      <t>シテイキジュン</t>
    </rPh>
    <rPh sb="15" eb="17">
      <t>シュウブン</t>
    </rPh>
    <rPh sb="18" eb="20">
      <t>ニュウリョク</t>
    </rPh>
    <rPh sb="21" eb="22">
      <t>サ</t>
    </rPh>
    <rPh sb="23" eb="24">
      <t>ツカ</t>
    </rPh>
    <phoneticPr fontId="8"/>
  </si>
  <si>
    <t>　(10) 従業者ごとに、合計勤務時間数を入力してください。</t>
    <rPh sb="6" eb="9">
      <t>ジュウギョウシャ</t>
    </rPh>
    <rPh sb="13" eb="15">
      <t>ゴウケイ</t>
    </rPh>
    <rPh sb="15" eb="17">
      <t>キンム</t>
    </rPh>
    <rPh sb="17" eb="20">
      <t>ジカンスウ</t>
    </rPh>
    <rPh sb="21" eb="23">
      <t>ニュウリョク</t>
    </rPh>
    <phoneticPr fontId="1"/>
  </si>
  <si>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1"/>
  </si>
  <si>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1"/>
  </si>
  <si>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</si>
  <si>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1"/>
  </si>
  <si>
    <t>　　　 その他、特記事項欄としてもご活用ください。</t>
    <rPh sb="6" eb="7">
      <t>タ</t>
    </rPh>
    <rPh sb="8" eb="10">
      <t>トッキ</t>
    </rPh>
    <rPh sb="10" eb="12">
      <t>ジコウ</t>
    </rPh>
    <rPh sb="12" eb="13">
      <t>ラン</t>
    </rPh>
    <rPh sb="18" eb="20">
      <t>カツヨウ</t>
    </rPh>
    <phoneticPr fontId="2"/>
  </si>
  <si>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8"/>
  </si>
  <si>
    <t xml:space="preserve"> （14) 必要項目を満たしていれば、各事業所で使用するシフト表等をもって代替書類として差し支えありません。</t>
    <phoneticPr fontId="8"/>
  </si>
  <si>
    <t>※選択肢にない職種については直接入力してください</t>
    <phoneticPr fontId="3"/>
  </si>
  <si>
    <t>管理者</t>
    <rPh sb="0" eb="3">
      <t>カンリシャ</t>
    </rPh>
    <phoneticPr fontId="3"/>
  </si>
  <si>
    <t>＜人員に関する基準＞</t>
    <rPh sb="1" eb="3">
      <t>ジンイン</t>
    </rPh>
    <rPh sb="4" eb="5">
      <t>カン</t>
    </rPh>
    <rPh sb="7" eb="9">
      <t>キジュン</t>
    </rPh>
    <phoneticPr fontId="8"/>
  </si>
  <si>
    <t>区分</t>
    <rPh sb="0" eb="2">
      <t>クブン</t>
    </rPh>
    <phoneticPr fontId="4"/>
  </si>
  <si>
    <t>必要な配置数</t>
    <rPh sb="0" eb="2">
      <t>ヒツヨウ</t>
    </rPh>
    <rPh sb="3" eb="6">
      <t>ハイチスウ</t>
    </rPh>
    <phoneticPr fontId="4"/>
  </si>
  <si>
    <t>＜人員基準に関する実人数集計＞</t>
    <rPh sb="1" eb="5">
      <t>ジンインキジュン</t>
    </rPh>
    <rPh sb="6" eb="7">
      <t>カン</t>
    </rPh>
    <rPh sb="9" eb="10">
      <t>ジツ</t>
    </rPh>
    <rPh sb="10" eb="12">
      <t>ニンズウ</t>
    </rPh>
    <rPh sb="12" eb="14">
      <t>シュウケイ</t>
    </rPh>
    <phoneticPr fontId="8"/>
  </si>
  <si>
    <t>専従</t>
    <rPh sb="0" eb="2">
      <t>センジュウ</t>
    </rPh>
    <phoneticPr fontId="4"/>
  </si>
  <si>
    <t>兼務</t>
    <rPh sb="0" eb="2">
      <t>ケンム</t>
    </rPh>
    <phoneticPr fontId="4"/>
  </si>
  <si>
    <t>常勤</t>
    <rPh sb="0" eb="2">
      <t>ジョウキン</t>
    </rPh>
    <phoneticPr fontId="8"/>
  </si>
  <si>
    <t>非常勤</t>
    <rPh sb="0" eb="3">
      <t>ヒジョウキン</t>
    </rPh>
    <phoneticPr fontId="8"/>
  </si>
  <si>
    <t>常勤換算数</t>
    <rPh sb="0" eb="5">
      <t>ジョウキンカンサンスウ</t>
    </rPh>
    <phoneticPr fontId="3"/>
  </si>
  <si>
    <t>サービス管理責任者</t>
    <rPh sb="4" eb="6">
      <t>カンリ</t>
    </rPh>
    <rPh sb="6" eb="9">
      <t>セキニンシャ</t>
    </rPh>
    <phoneticPr fontId="3"/>
  </si>
  <si>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8"/>
  </si>
  <si>
    <t>計</t>
    <rPh sb="0" eb="1">
      <t>ケイ</t>
    </rPh>
    <phoneticPr fontId="8"/>
  </si>
  <si>
    <t>平均利用者数</t>
    <rPh sb="0" eb="2">
      <t>ヘイキン</t>
    </rPh>
    <rPh sb="2" eb="6">
      <t>リヨウシャスウ</t>
    </rPh>
    <phoneticPr fontId="8"/>
  </si>
  <si>
    <t>開所日数</t>
    <rPh sb="0" eb="2">
      <t>カイショ</t>
    </rPh>
    <rPh sb="2" eb="4">
      <t>ニッスウ</t>
    </rPh>
    <phoneticPr fontId="4"/>
  </si>
  <si>
    <t>生活支援員</t>
    <rPh sb="0" eb="5">
      <t>セイカツシエンイン</t>
    </rPh>
    <phoneticPr fontId="3"/>
  </si>
  <si>
    <t>兼務</t>
    <rPh sb="0" eb="2">
      <t>ケンム</t>
    </rPh>
    <phoneticPr fontId="8"/>
  </si>
  <si>
    <t>利用者延べ数計</t>
    <rPh sb="3" eb="4">
      <t>ノ</t>
    </rPh>
    <rPh sb="6" eb="7">
      <t>ケイ</t>
    </rPh>
    <phoneticPr fontId="8"/>
  </si>
  <si>
    <t>　区分２の延べ利用者数</t>
    <rPh sb="1" eb="3">
      <t>クブン</t>
    </rPh>
    <rPh sb="5" eb="6">
      <t>ノ</t>
    </rPh>
    <rPh sb="7" eb="11">
      <t>リヨウシャスウ</t>
    </rPh>
    <phoneticPr fontId="3"/>
  </si>
  <si>
    <t>　区分３の延べ利用者数</t>
    <rPh sb="1" eb="3">
      <t>クブン</t>
    </rPh>
    <rPh sb="5" eb="6">
      <t>ノ</t>
    </rPh>
    <rPh sb="7" eb="11">
      <t>リヨウシャスウ</t>
    </rPh>
    <phoneticPr fontId="3"/>
  </si>
  <si>
    <t>　区分４の延べ利用者数</t>
    <rPh sb="1" eb="3">
      <t>クブン</t>
    </rPh>
    <rPh sb="5" eb="6">
      <t>ノ</t>
    </rPh>
    <rPh sb="7" eb="11">
      <t>リヨウシャスウ</t>
    </rPh>
    <phoneticPr fontId="3"/>
  </si>
  <si>
    <t>　区分５の延べ利用者数</t>
    <rPh sb="1" eb="3">
      <t>クブン</t>
    </rPh>
    <rPh sb="5" eb="6">
      <t>ノ</t>
    </rPh>
    <rPh sb="7" eb="11">
      <t>リヨウシャスウ</t>
    </rPh>
    <phoneticPr fontId="3"/>
  </si>
  <si>
    <t>　区分６の延べ利用者数</t>
    <rPh sb="1" eb="3">
      <t>クブン</t>
    </rPh>
    <rPh sb="5" eb="6">
      <t>ノ</t>
    </rPh>
    <rPh sb="7" eb="11">
      <t>リヨウシャスウ</t>
    </rPh>
    <phoneticPr fontId="3"/>
  </si>
  <si>
    <t xml:space="preserve"> 　　 保有資格を全て記入するのではなく、人員基準・加配加算上、求められる資格等を入力してください。</t>
    <phoneticPr fontId="1"/>
  </si>
  <si>
    <t>共同生活援助・介護サービス包括型</t>
    <rPh sb="0" eb="2">
      <t>キョウドウ</t>
    </rPh>
    <rPh sb="2" eb="4">
      <t>セイカツ</t>
    </rPh>
    <rPh sb="4" eb="6">
      <t>エンジョ</t>
    </rPh>
    <phoneticPr fontId="8"/>
  </si>
  <si>
    <t>世話人</t>
    <rPh sb="0" eb="3">
      <t>セワニン</t>
    </rPh>
    <phoneticPr fontId="3"/>
  </si>
  <si>
    <t>個人居宅介護
利用者数平均</t>
    <rPh sb="11" eb="13">
      <t>ヘイキン</t>
    </rPh>
    <phoneticPr fontId="3"/>
  </si>
  <si>
    <t>　区分１以下の延べ利用者数</t>
    <rPh sb="1" eb="3">
      <t>クブン</t>
    </rPh>
    <rPh sb="4" eb="6">
      <t>イカ</t>
    </rPh>
    <rPh sb="7" eb="8">
      <t>ノ</t>
    </rPh>
    <rPh sb="9" eb="13">
      <t>リヨウシャスウ</t>
    </rPh>
    <phoneticPr fontId="3"/>
  </si>
  <si>
    <t>個人居宅介護利用者数</t>
    <rPh sb="0" eb="2">
      <t>コジン</t>
    </rPh>
    <rPh sb="2" eb="4">
      <t>キョタク</t>
    </rPh>
    <rPh sb="4" eb="6">
      <t>カイゴ</t>
    </rPh>
    <rPh sb="6" eb="9">
      <t>リヨウシャ</t>
    </rPh>
    <rPh sb="9" eb="10">
      <t>スウ</t>
    </rPh>
    <phoneticPr fontId="3"/>
  </si>
  <si>
    <t>生活支援員</t>
  </si>
  <si>
    <t>共同生活援助・外部サービス利用型</t>
    <rPh sb="0" eb="2">
      <t>キョウドウ</t>
    </rPh>
    <rPh sb="2" eb="4">
      <t>セイカツ</t>
    </rPh>
    <rPh sb="4" eb="6">
      <t>エンジョ</t>
    </rPh>
    <phoneticPr fontId="8"/>
  </si>
  <si>
    <t>共同生活援助・日中サービス支援型</t>
    <rPh sb="0" eb="2">
      <t>キョウドウ</t>
    </rPh>
    <rPh sb="2" eb="4">
      <t>セイカツ</t>
    </rPh>
    <rPh sb="4" eb="6">
      <t>エンジョ</t>
    </rPh>
    <phoneticPr fontId="8"/>
  </si>
  <si>
    <t>夜間支援従事者</t>
    <rPh sb="0" eb="2">
      <t>ヤカン</t>
    </rPh>
    <rPh sb="2" eb="4">
      <t>シエン</t>
    </rPh>
    <rPh sb="4" eb="7">
      <t>ジュウジシャ</t>
    </rPh>
    <phoneticPr fontId="3"/>
  </si>
  <si>
    <t>職種①</t>
    <rPh sb="0" eb="2">
      <t>ショクシュ</t>
    </rPh>
    <phoneticPr fontId="3"/>
  </si>
  <si>
    <t>職種②</t>
    <rPh sb="0" eb="2">
      <t>ショクシュ</t>
    </rPh>
    <phoneticPr fontId="3"/>
  </si>
  <si>
    <t>職種③</t>
    <rPh sb="0" eb="2">
      <t>ショクシュ</t>
    </rPh>
    <phoneticPr fontId="3"/>
  </si>
  <si>
    <t>職種④</t>
    <rPh sb="0" eb="2">
      <t>ショクシュ</t>
    </rPh>
    <phoneticPr fontId="3"/>
  </si>
  <si>
    <t>職種⑤</t>
    <rPh sb="0" eb="2">
      <t>ショクシュ</t>
    </rPh>
    <phoneticPr fontId="3"/>
  </si>
  <si>
    <t>職種⑥</t>
    <rPh sb="0" eb="2">
      <t>ショクシュ</t>
    </rPh>
    <phoneticPr fontId="3"/>
  </si>
  <si>
    <t>職種⑦</t>
    <rPh sb="0" eb="2">
      <t>ショクシュ</t>
    </rPh>
    <phoneticPr fontId="3"/>
  </si>
  <si>
    <t>職種⑧</t>
    <rPh sb="0" eb="2">
      <t>ショクシュ</t>
    </rPh>
    <phoneticPr fontId="3"/>
  </si>
  <si>
    <t>職種⑨</t>
    <phoneticPr fontId="3"/>
  </si>
  <si>
    <t>職種⑩</t>
    <phoneticPr fontId="3"/>
  </si>
  <si>
    <t>夜間支援従事者</t>
    <rPh sb="0" eb="7">
      <t>ヤカンシエンジュウジシャ</t>
    </rPh>
    <phoneticPr fontId="3"/>
  </si>
  <si>
    <t>（別紙37）</t>
    <rPh sb="1" eb="3">
      <t>ベッシ</t>
    </rPh>
    <phoneticPr fontId="28"/>
  </si>
  <si>
    <t>　　年　　月　　日</t>
    <rPh sb="2" eb="3">
      <t>ネン</t>
    </rPh>
    <rPh sb="5" eb="6">
      <t>ガツ</t>
    </rPh>
    <rPh sb="8" eb="9">
      <t>ニチ</t>
    </rPh>
    <phoneticPr fontId="8"/>
  </si>
  <si>
    <t>人員配置体制加算に関する届出書（共同生活援助）</t>
    <rPh sb="0" eb="2">
      <t>ジンイン</t>
    </rPh>
    <rPh sb="2" eb="4">
      <t>ハイチ</t>
    </rPh>
    <rPh sb="4" eb="6">
      <t>タイセイ</t>
    </rPh>
    <rPh sb="6" eb="8">
      <t>カサン</t>
    </rPh>
    <rPh sb="9" eb="10">
      <t>カン</t>
    </rPh>
    <rPh sb="12" eb="14">
      <t>トドケデ</t>
    </rPh>
    <rPh sb="14" eb="15">
      <t>ショ</t>
    </rPh>
    <rPh sb="16" eb="18">
      <t>キョウドウ</t>
    </rPh>
    <rPh sb="18" eb="20">
      <t>セイカツ</t>
    </rPh>
    <rPh sb="20" eb="22">
      <t>エンジョ</t>
    </rPh>
    <phoneticPr fontId="8"/>
  </si>
  <si>
    <t>１　法人・事業所の名称</t>
    <rPh sb="2" eb="4">
      <t>ホウジン</t>
    </rPh>
    <rPh sb="5" eb="8">
      <t>ジギョウショ</t>
    </rPh>
    <rPh sb="9" eb="11">
      <t>メイショウ</t>
    </rPh>
    <phoneticPr fontId="8"/>
  </si>
  <si>
    <t>２　異動区分</t>
    <rPh sb="2" eb="4">
      <t>イドウ</t>
    </rPh>
    <rPh sb="4" eb="6">
      <t>クブン</t>
    </rPh>
    <phoneticPr fontId="8"/>
  </si>
  <si>
    <t>３　サービス種別</t>
    <rPh sb="6" eb="8">
      <t>シュベツ</t>
    </rPh>
    <phoneticPr fontId="8"/>
  </si>
  <si>
    <t>４　申請する加算区分</t>
    <rPh sb="2" eb="4">
      <t>シンセイ</t>
    </rPh>
    <rPh sb="6" eb="8">
      <t>カサン</t>
    </rPh>
    <rPh sb="8" eb="10">
      <t>クブン</t>
    </rPh>
    <phoneticPr fontId="8"/>
  </si>
  <si>
    <t>５　利用者数</t>
    <rPh sb="2" eb="5">
      <t>リヨウシャ</t>
    </rPh>
    <rPh sb="5" eb="6">
      <t>スウ</t>
    </rPh>
    <phoneticPr fontId="8"/>
  </si>
  <si>
    <t>前年度の利用者数の
平均値</t>
    <rPh sb="0" eb="3">
      <t>ゼンネンド</t>
    </rPh>
    <rPh sb="4" eb="7">
      <t>リヨウシャ</t>
    </rPh>
    <rPh sb="7" eb="8">
      <t>スウ</t>
    </rPh>
    <rPh sb="10" eb="12">
      <t>ヘイキン</t>
    </rPh>
    <rPh sb="12" eb="13">
      <t>チ</t>
    </rPh>
    <phoneticPr fontId="8"/>
  </si>
  <si>
    <t>人</t>
    <rPh sb="0" eb="1">
      <t>ニン</t>
    </rPh>
    <phoneticPr fontId="8"/>
  </si>
  <si>
    <t>※　新設の場合は推定値</t>
    <rPh sb="2" eb="4">
      <t>シンセツ</t>
    </rPh>
    <rPh sb="5" eb="7">
      <t>バアイ</t>
    </rPh>
    <rPh sb="8" eb="11">
      <t>スイテイチ</t>
    </rPh>
    <phoneticPr fontId="8"/>
  </si>
  <si>
    <t>６　人員体制</t>
    <rPh sb="2" eb="4">
      <t>ジンイン</t>
    </rPh>
    <rPh sb="4" eb="6">
      <t>タイセイ</t>
    </rPh>
    <phoneticPr fontId="8"/>
  </si>
  <si>
    <t>７　人員配置の状況</t>
    <rPh sb="2" eb="4">
      <t>ジンイン</t>
    </rPh>
    <rPh sb="4" eb="6">
      <t>ハイチ</t>
    </rPh>
    <rPh sb="7" eb="9">
      <t>ジョウキョウ</t>
    </rPh>
    <phoneticPr fontId="8"/>
  </si>
  <si>
    <t>世話人</t>
    <rPh sb="0" eb="3">
      <t>セワニン</t>
    </rPh>
    <phoneticPr fontId="8"/>
  </si>
  <si>
    <t>合計（ (a)＝①＋② ）</t>
    <rPh sb="0" eb="2">
      <t>ゴウケイ</t>
    </rPh>
    <phoneticPr fontId="8"/>
  </si>
  <si>
    <t>常勤換算数</t>
    <rPh sb="0" eb="5">
      <t>ジョウキンカンサンスウ</t>
    </rPh>
    <phoneticPr fontId="38"/>
  </si>
  <si>
    <t>①</t>
    <phoneticPr fontId="28"/>
  </si>
  <si>
    <t>時間</t>
    <rPh sb="0" eb="2">
      <t>ジカン</t>
    </rPh>
    <phoneticPr fontId="8"/>
  </si>
  <si>
    <t>②</t>
    <phoneticPr fontId="28"/>
  </si>
  <si>
    <t>(a)</t>
    <phoneticPr fontId="28"/>
  </si>
  <si>
    <t>加配する
世話人等</t>
    <rPh sb="0" eb="2">
      <t>カハイ</t>
    </rPh>
    <rPh sb="5" eb="8">
      <t>セワニン</t>
    </rPh>
    <rPh sb="8" eb="9">
      <t>ナド</t>
    </rPh>
    <phoneticPr fontId="8"/>
  </si>
  <si>
    <t>調整数</t>
    <rPh sb="0" eb="2">
      <t>チョウセイ</t>
    </rPh>
    <rPh sb="2" eb="3">
      <t>スウ</t>
    </rPh>
    <phoneticPr fontId="8"/>
  </si>
  <si>
    <t>(b)</t>
    <phoneticPr fontId="28"/>
  </si>
  <si>
    <t>(c)</t>
    <phoneticPr fontId="28"/>
  </si>
  <si>
    <t>世話人等</t>
    <rPh sb="0" eb="3">
      <t>セワニン</t>
    </rPh>
    <rPh sb="3" eb="4">
      <t>ナド</t>
    </rPh>
    <phoneticPr fontId="8"/>
  </si>
  <si>
    <t>特定従業者数</t>
    <rPh sb="0" eb="6">
      <t>トクテイジュウギョウシャスウ</t>
    </rPh>
    <phoneticPr fontId="38"/>
  </si>
  <si>
    <t>(d)</t>
    <phoneticPr fontId="28"/>
  </si>
  <si>
    <r>
      <rPr>
        <sz val="12"/>
        <color theme="1"/>
        <rFont val="ＭＳ 明朝"/>
        <family val="1"/>
        <charset val="128"/>
      </rPr>
      <t>㈡　</t>
    </r>
    <r>
      <rPr>
        <sz val="12"/>
        <color theme="1"/>
        <rFont val="HGSｺﾞｼｯｸM"/>
        <family val="3"/>
        <charset val="128"/>
      </rPr>
      <t>現時点で配置している世話人等の特定従業者数</t>
    </r>
    <rPh sb="2" eb="5">
      <t>ゲンジテン</t>
    </rPh>
    <rPh sb="6" eb="8">
      <t>ハイチ</t>
    </rPh>
    <rPh sb="12" eb="15">
      <t>セワニン</t>
    </rPh>
    <rPh sb="15" eb="16">
      <t>トウ</t>
    </rPh>
    <rPh sb="17" eb="19">
      <t>トクテイ</t>
    </rPh>
    <rPh sb="19" eb="22">
      <t>ジュウギョウシャ</t>
    </rPh>
    <rPh sb="22" eb="23">
      <t>スウ</t>
    </rPh>
    <phoneticPr fontId="28"/>
  </si>
  <si>
    <t>㈢　人員配置体制加算　算定の可否</t>
    <phoneticPr fontId="28"/>
  </si>
  <si>
    <t xml:space="preserve">   (d) ＞ (e) ＝ 必要な特定従業者数を満たしていないため否</t>
    <rPh sb="9" eb="10">
      <t>ヒ</t>
    </rPh>
    <rPh sb="13" eb="15">
      <t>ヒツヨウ</t>
    </rPh>
    <rPh sb="16" eb="22">
      <t>トクテイジュウギョウシャスウ</t>
    </rPh>
    <rPh sb="23" eb="24">
      <t>ミ</t>
    </rPh>
    <rPh sb="32" eb="33">
      <t>ヒ</t>
    </rPh>
    <phoneticPr fontId="28"/>
  </si>
  <si>
    <t>4月</t>
    <rPh sb="1" eb="2">
      <t>ガツ</t>
    </rPh>
    <phoneticPr fontId="3"/>
  </si>
  <si>
    <t>5月</t>
    <rPh sb="1" eb="2">
      <t>ガツ</t>
    </rPh>
    <phoneticPr fontId="3"/>
  </si>
  <si>
    <t>6月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</si>
  <si>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</si>
  <si>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</si>
  <si>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</si>
  <si>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</si>
  <si>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11月</t>
    <rPh sb="2" eb="3">
      <t>ガツ</t>
    </rPh>
    <phoneticPr fontId="3"/>
  </si>
  <si>
    <t>12月</t>
    <rPh sb="2" eb="3">
      <t>ガツ</t>
    </rPh>
    <phoneticPr fontId="3"/>
  </si>
  <si>
    <t>1月</t>
    <rPh sb="1" eb="2">
      <t>ガツ</t>
    </rPh>
    <phoneticPr fontId="3"/>
  </si>
  <si>
    <t>2月</t>
    <rPh sb="1" eb="2">
      <t>ガツ</t>
    </rPh>
    <phoneticPr fontId="3"/>
  </si>
  <si>
    <t>3月</t>
    <rPh sb="1" eb="2">
      <t>ガツ</t>
    </rPh>
    <phoneticPr fontId="3"/>
  </si>
  <si>
    <t>常勤・専従</t>
    <rPh sb="0" eb="2">
      <t>ジョウキン</t>
    </rPh>
    <rPh sb="3" eb="5">
      <t>センジュウ</t>
    </rPh>
    <phoneticPr fontId="1"/>
  </si>
  <si>
    <t>常勤・兼務</t>
    <rPh sb="0" eb="2">
      <t>ジョウキン</t>
    </rPh>
    <rPh sb="3" eb="5">
      <t>ケンム</t>
    </rPh>
    <phoneticPr fontId="1"/>
  </si>
  <si>
    <t>非常勤・専従</t>
    <rPh sb="0" eb="3">
      <t>ヒジョウキン</t>
    </rPh>
    <rPh sb="4" eb="6">
      <t>センジュウ</t>
    </rPh>
    <phoneticPr fontId="1"/>
  </si>
  <si>
    <t>非常勤・兼務</t>
    <rPh sb="0" eb="3">
      <t>ヒジョウキン</t>
    </rPh>
    <rPh sb="4" eb="6">
      <t>ケンム</t>
    </rPh>
    <phoneticPr fontId="1"/>
  </si>
  <si>
    <t>人員配置体制加算</t>
    <rPh sb="0" eb="2">
      <t>ジンイン</t>
    </rPh>
    <rPh sb="2" eb="4">
      <t>ハイチ</t>
    </rPh>
    <rPh sb="4" eb="6">
      <t>タイセイ</t>
    </rPh>
    <rPh sb="6" eb="8">
      <t>カサン</t>
    </rPh>
    <phoneticPr fontId="8"/>
  </si>
  <si>
    <t>特定従業者数換算で</t>
    <rPh sb="0" eb="2">
      <t>トクテイ</t>
    </rPh>
    <rPh sb="2" eb="5">
      <t>ジュウギョウシャ</t>
    </rPh>
    <rPh sb="5" eb="6">
      <t>スウ</t>
    </rPh>
    <rPh sb="6" eb="8">
      <t>カンザン</t>
    </rPh>
    <phoneticPr fontId="8"/>
  </si>
  <si>
    <t>勤務延べ時間数</t>
    <rPh sb="0" eb="3">
      <t>キンムノ</t>
    </rPh>
    <rPh sb="4" eb="6">
      <t>ジカン</t>
    </rPh>
    <rPh sb="6" eb="7">
      <t>スウ</t>
    </rPh>
    <phoneticPr fontId="28"/>
  </si>
  <si>
    <t>世話人</t>
    <rPh sb="0" eb="3">
      <t>セワニン</t>
    </rPh>
    <phoneticPr fontId="28"/>
  </si>
  <si>
    <t>生活支援員</t>
    <rPh sb="0" eb="5">
      <t>セイカツシエンイン</t>
    </rPh>
    <phoneticPr fontId="28"/>
  </si>
  <si>
    <t>予定</t>
  </si>
  <si>
    <t>：1以上加配</t>
    <rPh sb="2" eb="6">
      <t>イジョウカハイ</t>
    </rPh>
    <phoneticPr fontId="28"/>
  </si>
  <si>
    <t>１.介護サービス包括型</t>
    <phoneticPr fontId="3"/>
  </si>
  <si>
    <t>２.外部サービス利用型</t>
    <phoneticPr fontId="3"/>
  </si>
  <si>
    <t>３.日中サービス支援型</t>
    <phoneticPr fontId="3"/>
  </si>
  <si>
    <t>あ</t>
    <phoneticPr fontId="3"/>
  </si>
  <si>
    <t>法人名</t>
    <rPh sb="0" eb="3">
      <t>ホウジンメイ</t>
    </rPh>
    <phoneticPr fontId="28"/>
  </si>
  <si>
    <t>事業所名</t>
    <rPh sb="0" eb="4">
      <t>ジギョウショメイ</t>
    </rPh>
    <phoneticPr fontId="28"/>
  </si>
  <si>
    <t>(d) ≦ (e) ＝ 必要な特定従業者数を満たしているため可</t>
    <rPh sb="8" eb="9">
      <t>ヒ</t>
    </rPh>
    <rPh sb="12" eb="14">
      <t>ヒツヨウ</t>
    </rPh>
    <rPh sb="15" eb="21">
      <t>トクテイジュウギョウシャスウ</t>
    </rPh>
    <rPh sb="22" eb="23">
      <t>ミ</t>
    </rPh>
    <rPh sb="30" eb="31">
      <t>カ</t>
    </rPh>
    <phoneticPr fontId="28"/>
  </si>
  <si>
    <t>４週</t>
    <phoneticPr fontId="28"/>
  </si>
  <si>
    <t>青字：入力不要</t>
    <rPh sb="0" eb="2">
      <t>アオジ</t>
    </rPh>
    <rPh sb="3" eb="7">
      <t>ニュウリョクフヨウ</t>
    </rPh>
    <phoneticPr fontId="28"/>
  </si>
  <si>
    <t>勤務延べ時間数/週</t>
    <rPh sb="8" eb="9">
      <t>シュウ</t>
    </rPh>
    <phoneticPr fontId="38"/>
  </si>
  <si>
    <t>勤務延べ
時間数/週</t>
    <rPh sb="0" eb="3">
      <t>キンムノ</t>
    </rPh>
    <rPh sb="5" eb="8">
      <t>ジカンスウ</t>
    </rPh>
    <rPh sb="9" eb="10">
      <t>シュウ</t>
    </rPh>
    <phoneticPr fontId="28"/>
  </si>
  <si>
    <r>
      <t>○「６　人員体制」を満たすために</t>
    </r>
    <r>
      <rPr>
        <u/>
        <sz val="11"/>
        <rFont val="HGSｺﾞｼｯｸM"/>
        <family val="3"/>
        <charset val="128"/>
      </rPr>
      <t>加配すべき世話人等</t>
    </r>
    <rPh sb="4" eb="6">
      <t>ジンイン</t>
    </rPh>
    <rPh sb="6" eb="8">
      <t>タイセイ</t>
    </rPh>
    <rPh sb="10" eb="11">
      <t>ミ</t>
    </rPh>
    <phoneticPr fontId="38"/>
  </si>
  <si>
    <t>勤務延べ
時間数/週</t>
    <rPh sb="0" eb="2">
      <t>キンム</t>
    </rPh>
    <rPh sb="2" eb="3">
      <t>ノ</t>
    </rPh>
    <rPh sb="5" eb="8">
      <t>ジカンスウ</t>
    </rPh>
    <rPh sb="9" eb="10">
      <t>シュウ</t>
    </rPh>
    <phoneticPr fontId="28"/>
  </si>
  <si>
    <r>
      <t>○指定障害福祉サービス基準の規定により置くべき</t>
    </r>
    <r>
      <rPr>
        <u/>
        <sz val="11"/>
        <rFont val="HGSｺﾞｼｯｸM"/>
        <family val="3"/>
        <charset val="128"/>
      </rPr>
      <t>世話人及び生活支援員</t>
    </r>
    <r>
      <rPr>
        <sz val="11"/>
        <rFont val="HGSｺﾞｼｯｸM"/>
        <family val="3"/>
        <charset val="128"/>
      </rPr>
      <t>（以下、</t>
    </r>
    <r>
      <rPr>
        <u/>
        <sz val="11"/>
        <rFont val="HGSｺﾞｼｯｸM"/>
        <family val="3"/>
        <charset val="128"/>
      </rPr>
      <t>世話人等</t>
    </r>
    <r>
      <rPr>
        <sz val="11"/>
        <rFont val="HGSｺﾞｼｯｸM"/>
        <family val="3"/>
        <charset val="128"/>
      </rPr>
      <t>）</t>
    </r>
    <rPh sb="1" eb="3">
      <t>シテイ</t>
    </rPh>
    <rPh sb="3" eb="5">
      <t>ショウガイ</t>
    </rPh>
    <rPh sb="5" eb="7">
      <t>フクシ</t>
    </rPh>
    <rPh sb="11" eb="13">
      <t>キジュン</t>
    </rPh>
    <rPh sb="14" eb="16">
      <t>キテイ</t>
    </rPh>
    <rPh sb="19" eb="20">
      <t>オ</t>
    </rPh>
    <rPh sb="23" eb="26">
      <t>セワニン</t>
    </rPh>
    <rPh sb="26" eb="27">
      <t>オヨ</t>
    </rPh>
    <rPh sb="28" eb="33">
      <t>セイカツシエンイン</t>
    </rPh>
    <rPh sb="34" eb="36">
      <t>イカ</t>
    </rPh>
    <rPh sb="37" eb="39">
      <t>セワ</t>
    </rPh>
    <rPh sb="39" eb="40">
      <t>ニン</t>
    </rPh>
    <rPh sb="40" eb="41">
      <t>トウ</t>
    </rPh>
    <phoneticPr fontId="38"/>
  </si>
  <si>
    <r>
      <rPr>
        <sz val="12"/>
        <rFont val="ＭＳ 明朝"/>
        <family val="1"/>
        <charset val="128"/>
      </rPr>
      <t>㈠</t>
    </r>
    <r>
      <rPr>
        <sz val="12"/>
        <rFont val="HGSｺﾞｼｯｸM"/>
        <family val="3"/>
        <charset val="128"/>
      </rPr>
      <t>　「６　人員体制」において満たすべき算定要件の算出</t>
    </r>
    <rPh sb="19" eb="21">
      <t>サンテイ</t>
    </rPh>
    <rPh sb="21" eb="23">
      <t>ヨウケン</t>
    </rPh>
    <rPh sb="24" eb="26">
      <t>サンシュツ</t>
    </rPh>
    <phoneticPr fontId="28"/>
  </si>
  <si>
    <t>(e)</t>
    <phoneticPr fontId="28"/>
  </si>
  <si>
    <t>○「６　人員体制」を満たすために必要な特定従業者数（ (a)＋(b)＋(c) = (d)、(d)の値から（e）を算出 ）</t>
    <rPh sb="16" eb="18">
      <t>ヒツヨウ</t>
    </rPh>
    <rPh sb="19" eb="24">
      <t>トクテイジュウギョウシャ</t>
    </rPh>
    <rPh sb="24" eb="25">
      <t>スウ</t>
    </rPh>
    <phoneticPr fontId="38"/>
  </si>
  <si>
    <t>(f)</t>
    <phoneticPr fontId="28"/>
  </si>
  <si>
    <r>
      <t>注１　「申請する加算区分」には、</t>
    </r>
    <r>
      <rPr>
        <b/>
        <sz val="10"/>
        <rFont val="HGSｺﾞｼｯｸM"/>
        <family val="3"/>
        <charset val="128"/>
      </rPr>
      <t>該当する番号（Ⅰ～XIV）に○を付してください。</t>
    </r>
    <r>
      <rPr>
        <sz val="10"/>
        <rFont val="HGSｺﾞｼｯｸM"/>
        <family val="3"/>
        <charset val="128"/>
      </rPr>
      <t xml:space="preserve">
注２　「人員体制」には、該当する数字を選択してください。
注３　ここでいう特定従業者数とは、厚生労働大臣が定める施設基準並びにこども家庭庁長官及び厚生労働大臣が定める
　　　施設基準（平成18年厚生労働省告示第551号）第16号ロに規定する特定従業者数換算方法により算定した従業者数をさします。
注４　調整数とは、常勤換算方法による基準上おくべき従業者数において、当該事業所の常勤換算における所定労働時間が
　　　40時間未満であった場合に、特定従業者数換算方法により算出された場合の値との差分をいいます。</t>
    </r>
    <rPh sb="0" eb="1">
      <t>チュウ</t>
    </rPh>
    <rPh sb="41" eb="42">
      <t>チュウ</t>
    </rPh>
    <rPh sb="70" eb="71">
      <t>チュウ</t>
    </rPh>
    <rPh sb="151" eb="152">
      <t>ダイ</t>
    </rPh>
    <rPh sb="154" eb="155">
      <t>ゴウ</t>
    </rPh>
    <rPh sb="157" eb="159">
      <t>キテイ</t>
    </rPh>
    <rPh sb="174" eb="176">
      <t>サンテイ</t>
    </rPh>
    <rPh sb="178" eb="181">
      <t>ジュウギョウシャ</t>
    </rPh>
    <rPh sb="181" eb="182">
      <t>カズ</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</si>
</sst>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176" formatCode="0.0_ "/>
    <numFmt numFmtId="177" formatCode="[$-409]d;@"/>
    <numFmt numFmtId="178" formatCode="aaa"/>
    <numFmt numFmtId="179" formatCode="0.0"/>
  </numFmts>
  <fonts count="60">
    <font>
      <sz val="11"/>
      <color theme="1"/>
      <name val="游ゴシック"/>
      <family val="3"/>
      <charset val="128"/>
      <scheme val="minor"/>
    </font>
    <font>
      <sz val="10"/>
      <color indexed="8"/>
      <name val="ＭＳ ゴシック"/>
      <family val="3"/>
      <charset val="128"/>
    </font>
    <font>
      <sz val="10"/>
      <name val="ＭＳ ゴシック"/>
      <family val="3"/>
      <charset val="128"/>
    </font>
    <font>
      <sz val="6"/>
      <name val="游ゴシック"/>
      <family val="3"/>
      <charset val="128"/>
    </font>
    <font>
      <sz val="6"/>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12"/>
      <name val="ＭＳ ゴシック"/>
      <family val="3"/>
      <charset val="128"/>
    </font>
    <font>
      <sz val="11"/>
      <name val="ＭＳ ゴシック"/>
      <family val="3"/>
      <charset val="128"/>
    </font>
    <font>
      <sz val="8"/>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b/>
      <sz val="11"/>
      <name val="ＭＳ ゴシック"/>
      <family val="3"/>
      <charset val="128"/>
    </font>
    <font>
      <sz val="10"/>
      <color theme="1"/>
      <name val="ＭＳ ゴシック"/>
      <family val="3"/>
      <charset val="128"/>
    </font>
    <font>
      <sz val="11"/>
      <color theme="1"/>
      <name val="ＭＳ ゴシック"/>
      <family val="3"/>
      <charset val="128"/>
    </font>
    <font>
      <sz val="10"/>
      <color theme="0"/>
      <name val="ＭＳ ゴシック"/>
      <family val="3"/>
      <charset val="128"/>
    </font>
    <font>
      <sz val="10"/>
      <color theme="1"/>
      <name val="游ゴシック"/>
      <family val="3"/>
      <charset val="128"/>
      <scheme val="minor"/>
    </font>
    <font>
      <sz val="9"/>
      <color theme="0"/>
      <name val="ＭＳ ゴシック"/>
      <family val="3"/>
      <charset val="128"/>
    </font>
    <font>
      <sz val="12"/>
      <color rgb="FFFF0000"/>
      <name val="ＭＳ ゴシック"/>
      <family val="3"/>
      <charset val="128"/>
    </font>
    <font>
      <sz val="11"/>
      <color rgb="FFFF0000"/>
      <name val="游ゴシック"/>
      <family val="3"/>
      <charset val="128"/>
      <scheme val="minor"/>
    </font>
    <font>
      <sz val="11"/>
      <name val="游ゴシック"/>
      <family val="3"/>
      <charset val="128"/>
      <scheme val="minor"/>
    </font>
    <font>
      <sz val="8"/>
      <color rgb="FFC00000"/>
      <name val="ＭＳ ゴシック"/>
      <family val="3"/>
      <charset val="128"/>
    </font>
    <font>
      <sz val="6"/>
      <name val="游ゴシック"/>
      <family val="3"/>
      <charset val="128"/>
      <scheme val="minor"/>
    </font>
    <font>
      <sz val="11"/>
      <color theme="1"/>
      <name val="游ゴシック"/>
      <family val="3"/>
      <charset val="128"/>
      <scheme val="minor"/>
    </font>
    <font>
      <sz val="14"/>
      <name val="HGｺﾞｼｯｸM"/>
      <family val="3"/>
      <charset val="128"/>
    </font>
    <font>
      <sz val="11"/>
      <name val="HGｺﾞｼｯｸM"/>
      <family val="3"/>
      <charset val="128"/>
    </font>
    <font>
      <sz val="14"/>
      <name val="HGSｺﾞｼｯｸM"/>
      <family val="3"/>
      <charset val="128"/>
    </font>
    <font>
      <sz val="11"/>
      <name val="HGSｺﾞｼｯｸM"/>
      <family val="3"/>
      <charset val="128"/>
    </font>
    <font>
      <b/>
      <sz val="14"/>
      <name val="HGSｺﾞｼｯｸM"/>
      <family val="3"/>
      <charset val="128"/>
    </font>
    <font>
      <sz val="8"/>
      <name val="HGSｺﾞｼｯｸM"/>
      <family val="3"/>
      <charset val="128"/>
    </font>
    <font>
      <sz val="11"/>
      <color theme="1"/>
      <name val="HGSｺﾞｼｯｸM"/>
      <family val="3"/>
      <charset val="128"/>
    </font>
    <font>
      <sz val="12"/>
      <color theme="1"/>
      <name val="HGSｺﾞｼｯｸM"/>
      <family val="3"/>
      <charset val="128"/>
    </font>
    <font>
      <sz val="6"/>
      <name val="游ゴシック"/>
      <family val="2"/>
      <charset val="128"/>
      <scheme val="minor"/>
    </font>
    <font>
      <sz val="10"/>
      <color theme="1"/>
      <name val="HGSｺﾞｼｯｸM"/>
      <family val="3"/>
      <charset val="128"/>
    </font>
    <font>
      <sz val="8"/>
      <color theme="1"/>
      <name val="HGSｺﾞｼｯｸM"/>
      <family val="3"/>
      <charset val="128"/>
    </font>
    <font>
      <sz val="12"/>
      <color theme="1"/>
      <name val="HGSｺﾞｼｯｸM"/>
      <family val="1"/>
      <charset val="128"/>
    </font>
    <font>
      <sz val="12"/>
      <color theme="1"/>
      <name val="ＭＳ 明朝"/>
      <family val="1"/>
      <charset val="128"/>
    </font>
    <font>
      <sz val="9"/>
      <color rgb="FF0000FF"/>
      <name val="ＭＳ ゴシック"/>
      <family val="3"/>
      <charset val="128"/>
    </font>
    <font>
      <sz val="12"/>
      <color rgb="FF0000FF"/>
      <name val="ＭＳ ゴシック"/>
      <family val="3"/>
      <charset val="128"/>
    </font>
    <font>
      <sz val="9"/>
      <color indexed="81"/>
      <name val="MS P ゴシック"/>
      <family val="3"/>
      <charset val="128"/>
    </font>
    <font>
      <sz val="11"/>
      <color rgb="FF0000FF"/>
      <name val="HGSｺﾞｼｯｸM"/>
      <family val="3"/>
      <charset val="128"/>
    </font>
    <font>
      <b/>
      <sz val="10"/>
      <color theme="1"/>
      <name val="HGSｺﾞｼｯｸM"/>
      <family val="3"/>
      <charset val="128"/>
    </font>
    <font>
      <b/>
      <sz val="8"/>
      <color theme="1"/>
      <name val="HGSｺﾞｼｯｸM"/>
      <family val="3"/>
      <charset val="128"/>
    </font>
    <font>
      <b/>
      <sz val="11"/>
      <color rgb="FF0000FF"/>
      <name val="HGSｺﾞｼｯｸM"/>
      <family val="3"/>
      <charset val="128"/>
    </font>
    <font>
      <sz val="16"/>
      <color rgb="FF0000FF"/>
      <name val="HGSｺﾞｼｯｸM"/>
      <family val="3"/>
      <charset val="128"/>
    </font>
    <font>
      <sz val="14"/>
      <color rgb="FF0000FF"/>
      <name val="HGSｺﾞｼｯｸM"/>
      <family val="3"/>
      <charset val="128"/>
    </font>
    <font>
      <sz val="11"/>
      <color rgb="FF0000FF"/>
      <name val="ＭＳ Ｐゴシック"/>
      <family val="3"/>
      <charset val="128"/>
    </font>
    <font>
      <sz val="11"/>
      <color theme="1"/>
      <name val="ＭＳ ゴシック"/>
      <family val="2"/>
      <charset val="128"/>
    </font>
    <font>
      <sz val="12"/>
      <name val="ＭＳ 明朝"/>
      <family val="1"/>
      <charset val="128"/>
    </font>
    <font>
      <sz val="10"/>
      <name val="HGSｺﾞｼｯｸM"/>
      <family val="3"/>
      <charset val="128"/>
    </font>
    <font>
      <b/>
      <sz val="10"/>
      <name val="HGSｺﾞｼｯｸM"/>
      <family val="3"/>
      <charset val="128"/>
    </font>
    <font>
      <u/>
      <sz val="11"/>
      <name val="HGSｺﾞｼｯｸM"/>
      <family val="3"/>
      <charset val="128"/>
    </font>
    <font>
      <sz val="12"/>
      <name val="HGSｺﾞｼｯｸM"/>
      <family val="1"/>
      <charset val="128"/>
    </font>
    <font>
      <sz val="12"/>
      <name val="HGSｺﾞｼｯｸM"/>
      <family val="3"/>
      <charset val="128"/>
    </font>
  </fonts>
  <fills count="9">
    <fill>
      <patternFill patternType="none"/>
    </fill>
    <fill>
      <patternFill patternType="gray125"/>
    </fill>
    <fill>
      <patternFill patternType="solid">
        <fgColor indexed="2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2" tint="-9.9978637043366805E-2"/>
        <bgColor indexed="64"/>
      </patternFill>
    </fill>
  </fills>
  <borders count="73">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bottom style="thin">
        <color indexed="64"/>
      </bottom>
      <diagonal/>
    </border>
    <border diagonalUp="1">
      <left style="thin">
        <color indexed="64"/>
      </left>
      <right style="thin">
        <color indexed="64"/>
      </right>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thin">
        <color indexed="64"/>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s>
  <cellStyleXfs count="14">
    <xf numFmtId="0" fontId="0" fillId="0" borderId="0">
      <alignment vertical="center"/>
    </xf>
    <xf numFmtId="0" fontId="6" fillId="0" borderId="0"/>
    <xf numFmtId="6" fontId="6" fillId="0" borderId="0" applyFont="0" applyFill="0" applyBorder="0" applyAlignment="0" applyProtection="0"/>
    <xf numFmtId="0" fontId="19" fillId="0" borderId="0">
      <alignment vertical="center"/>
    </xf>
    <xf numFmtId="0" fontId="6" fillId="0" borderId="0"/>
    <xf numFmtId="0" fontId="6" fillId="0" borderId="0"/>
    <xf numFmtId="0" fontId="20" fillId="0" borderId="0">
      <alignment vertical="center"/>
    </xf>
    <xf numFmtId="0" fontId="6" fillId="0" borderId="0">
      <alignment vertical="center"/>
    </xf>
    <xf numFmtId="0" fontId="6" fillId="0" borderId="0">
      <alignment vertical="center"/>
    </xf>
    <xf numFmtId="0" fontId="6" fillId="0" borderId="0">
      <alignment vertical="center"/>
    </xf>
    <xf numFmtId="38" fontId="29" fillId="0" borderId="0" applyFont="0" applyFill="0" applyBorder="0" applyAlignment="0" applyProtection="0">
      <alignment vertical="center"/>
    </xf>
    <xf numFmtId="0" fontId="6" fillId="0" borderId="0">
      <alignment vertical="center"/>
    </xf>
    <xf numFmtId="0" fontId="53" fillId="0" borderId="0">
      <alignment vertical="center"/>
    </xf>
    <xf numFmtId="0" fontId="6" fillId="0" borderId="0">
      <alignment vertical="center"/>
    </xf>
  </cellStyleXfs>
  <cellXfs count="454">
    <xf numFmtId="0" fontId="0" fillId="0" borderId="0" xfId="0">
      <alignment vertical="center"/>
    </xf>
    <xf numFmtId="0" fontId="6" fillId="0" borderId="0" xfId="5" applyAlignment="1">
      <alignment horizontal="left" vertical="center"/>
    </xf>
    <xf numFmtId="0" fontId="6" fillId="0" borderId="0" xfId="5" applyAlignment="1">
      <alignment horizontal="center" vertical="center"/>
    </xf>
    <xf numFmtId="0" fontId="10" fillId="0" borderId="0" xfId="5" applyFont="1" applyAlignment="1">
      <alignment horizontal="left" vertical="center" wrapText="1"/>
    </xf>
    <xf numFmtId="0" fontId="6" fillId="0" borderId="1" xfId="5" applyBorder="1" applyAlignment="1">
      <alignment horizontal="center" vertical="center" wrapText="1"/>
    </xf>
    <xf numFmtId="0" fontId="7" fillId="0" borderId="2" xfId="5" applyFont="1" applyBorder="1" applyAlignment="1">
      <alignment horizontal="center" vertical="center" wrapText="1"/>
    </xf>
    <xf numFmtId="0" fontId="7" fillId="0" borderId="3" xfId="5" applyFont="1" applyBorder="1" applyAlignment="1">
      <alignment horizontal="left" vertical="top"/>
    </xf>
    <xf numFmtId="0" fontId="6" fillId="0" borderId="4" xfId="5" applyBorder="1" applyAlignment="1">
      <alignment horizontal="left" vertical="top"/>
    </xf>
    <xf numFmtId="0" fontId="6" fillId="0" borderId="5" xfId="5" applyBorder="1" applyAlignment="1">
      <alignment horizontal="left" vertical="top"/>
    </xf>
    <xf numFmtId="0" fontId="6" fillId="0" borderId="6" xfId="5" applyBorder="1" applyAlignment="1">
      <alignment horizontal="left" vertical="top"/>
    </xf>
    <xf numFmtId="0" fontId="6" fillId="0" borderId="7" xfId="5" applyBorder="1" applyAlignment="1">
      <alignment horizontal="left" vertical="top"/>
    </xf>
    <xf numFmtId="0" fontId="7" fillId="0" borderId="7" xfId="5" applyFont="1" applyBorder="1" applyAlignment="1">
      <alignment horizontal="right" vertical="top"/>
    </xf>
    <xf numFmtId="0" fontId="7" fillId="0" borderId="7" xfId="5" applyFont="1" applyBorder="1" applyAlignment="1">
      <alignment horizontal="left" vertical="top"/>
    </xf>
    <xf numFmtId="0" fontId="6" fillId="0" borderId="8" xfId="5" applyBorder="1" applyAlignment="1">
      <alignment horizontal="left" vertical="top"/>
    </xf>
    <xf numFmtId="0" fontId="6" fillId="0" borderId="2" xfId="5" applyBorder="1" applyAlignment="1">
      <alignment horizontal="center" vertical="center" wrapText="1"/>
    </xf>
    <xf numFmtId="0" fontId="6" fillId="0" borderId="9" xfId="5" applyBorder="1" applyAlignment="1">
      <alignment horizontal="left" vertical="top"/>
    </xf>
    <xf numFmtId="0" fontId="6" fillId="0" borderId="10" xfId="5" applyBorder="1" applyAlignment="1">
      <alignment horizontal="left" vertical="top"/>
    </xf>
    <xf numFmtId="0" fontId="6" fillId="0" borderId="11" xfId="5" applyBorder="1" applyAlignment="1">
      <alignment horizontal="left" vertical="top"/>
    </xf>
    <xf numFmtId="0" fontId="6" fillId="0" borderId="12" xfId="5" applyBorder="1" applyAlignment="1">
      <alignment horizontal="center" vertical="center" wrapText="1"/>
    </xf>
    <xf numFmtId="0" fontId="7" fillId="0" borderId="13" xfId="5" applyFont="1" applyBorder="1" applyAlignment="1">
      <alignment horizontal="center" vertical="center" shrinkToFit="1"/>
    </xf>
    <xf numFmtId="0" fontId="7" fillId="0" borderId="14" xfId="5" applyFont="1" applyBorder="1" applyAlignment="1">
      <alignment horizontal="center" vertical="center" shrinkToFit="1"/>
    </xf>
    <xf numFmtId="0" fontId="7" fillId="0" borderId="15" xfId="5" applyFont="1" applyBorder="1" applyAlignment="1">
      <alignment horizontal="center" vertical="center" shrinkToFit="1"/>
    </xf>
    <xf numFmtId="0" fontId="7" fillId="0" borderId="9" xfId="5" applyFont="1" applyBorder="1" applyAlignment="1">
      <alignment horizontal="center" vertical="center"/>
    </xf>
    <xf numFmtId="0" fontId="7" fillId="0" borderId="10" xfId="5" applyFont="1" applyBorder="1" applyAlignment="1">
      <alignment horizontal="center" vertical="center"/>
    </xf>
    <xf numFmtId="0" fontId="7" fillId="0" borderId="11" xfId="5" applyFont="1" applyBorder="1" applyAlignment="1">
      <alignment horizontal="center" vertical="center"/>
    </xf>
    <xf numFmtId="0" fontId="7" fillId="0" borderId="16" xfId="5" applyFont="1" applyBorder="1" applyAlignment="1">
      <alignment horizontal="center" vertical="center"/>
    </xf>
    <xf numFmtId="0" fontId="7" fillId="0" borderId="17" xfId="5" applyFont="1" applyBorder="1" applyAlignment="1">
      <alignment horizontal="center" vertical="center"/>
    </xf>
    <xf numFmtId="0" fontId="7" fillId="0" borderId="18" xfId="5" applyFont="1" applyBorder="1" applyAlignment="1">
      <alignment horizontal="center" vertical="center"/>
    </xf>
    <xf numFmtId="0" fontId="6" fillId="0" borderId="0" xfId="5" applyAlignment="1">
      <alignment vertical="center"/>
    </xf>
    <xf numFmtId="0" fontId="9" fillId="0" borderId="0" xfId="5" applyFont="1" applyAlignment="1">
      <alignment horizontal="center" vertical="center" shrinkToFit="1"/>
    </xf>
    <xf numFmtId="0" fontId="7" fillId="0" borderId="0" xfId="5" applyFont="1" applyAlignment="1">
      <alignment horizontal="center" vertical="center"/>
    </xf>
    <xf numFmtId="0" fontId="8" fillId="0" borderId="0" xfId="5" applyFont="1" applyAlignment="1">
      <alignment horizontal="left" vertical="center"/>
    </xf>
    <xf numFmtId="0" fontId="10" fillId="0" borderId="0" xfId="5" applyFont="1" applyAlignment="1">
      <alignment horizontal="left" vertical="top"/>
    </xf>
    <xf numFmtId="0" fontId="6" fillId="0" borderId="0" xfId="5" applyAlignment="1">
      <alignment horizontal="left"/>
    </xf>
    <xf numFmtId="0" fontId="6" fillId="0" borderId="19" xfId="5" applyBorder="1" applyAlignment="1">
      <alignment horizontal="center" vertical="center"/>
    </xf>
    <xf numFmtId="0" fontId="6" fillId="0" borderId="20" xfId="5" applyBorder="1" applyAlignment="1">
      <alignment horizontal="center" vertical="center"/>
    </xf>
    <xf numFmtId="0" fontId="7" fillId="0" borderId="2" xfId="9" applyFont="1" applyBorder="1">
      <alignment vertical="center"/>
    </xf>
    <xf numFmtId="0" fontId="7" fillId="0" borderId="0" xfId="9" applyFont="1">
      <alignment vertical="center"/>
    </xf>
    <xf numFmtId="0" fontId="7" fillId="0" borderId="16" xfId="9" applyFont="1" applyBorder="1">
      <alignment vertical="center"/>
    </xf>
    <xf numFmtId="0" fontId="7" fillId="0" borderId="17" xfId="9" applyFont="1" applyBorder="1">
      <alignment vertical="center"/>
    </xf>
    <xf numFmtId="0" fontId="7" fillId="0" borderId="12" xfId="9" applyFont="1" applyBorder="1">
      <alignment vertical="center"/>
    </xf>
    <xf numFmtId="0" fontId="6" fillId="0" borderId="3" xfId="5" applyBorder="1" applyAlignment="1">
      <alignment horizontal="center" vertical="center"/>
    </xf>
    <xf numFmtId="0" fontId="6" fillId="0" borderId="4" xfId="5" applyBorder="1" applyAlignment="1">
      <alignment horizontal="center" vertical="center"/>
    </xf>
    <xf numFmtId="0" fontId="6" fillId="0" borderId="5" xfId="5" applyBorder="1" applyAlignment="1">
      <alignment horizontal="center" vertical="center"/>
    </xf>
    <xf numFmtId="0" fontId="7" fillId="0" borderId="4" xfId="8" applyFont="1" applyBorder="1" applyAlignment="1">
      <alignment horizontal="center" vertical="center"/>
    </xf>
    <xf numFmtId="0" fontId="7" fillId="0" borderId="0" xfId="8" applyFont="1" applyAlignment="1">
      <alignment horizontal="center" vertical="center"/>
    </xf>
    <xf numFmtId="0" fontId="7" fillId="0" borderId="20" xfId="8" applyFont="1" applyBorder="1" applyAlignment="1">
      <alignment horizontal="center" vertical="center"/>
    </xf>
    <xf numFmtId="0" fontId="7" fillId="0" borderId="10" xfId="8" applyFont="1" applyBorder="1" applyAlignment="1">
      <alignment horizontal="center" vertical="center"/>
    </xf>
    <xf numFmtId="0" fontId="7" fillId="0" borderId="11" xfId="8" applyFont="1" applyBorder="1" applyAlignment="1">
      <alignment horizontal="center" vertical="center"/>
    </xf>
    <xf numFmtId="0" fontId="7" fillId="0" borderId="4" xfId="5" applyFont="1" applyBorder="1" applyAlignment="1">
      <alignment horizontal="center" vertical="center"/>
    </xf>
    <xf numFmtId="0" fontId="7" fillId="0" borderId="21" xfId="5" applyFont="1" applyBorder="1" applyAlignment="1">
      <alignment horizontal="center" vertical="center"/>
    </xf>
    <xf numFmtId="0" fontId="7" fillId="0" borderId="22" xfId="5" applyFont="1" applyBorder="1" applyAlignment="1">
      <alignment horizontal="center" vertical="center" shrinkToFit="1"/>
    </xf>
    <xf numFmtId="0" fontId="7" fillId="0" borderId="23" xfId="5" applyFont="1" applyBorder="1" applyAlignment="1">
      <alignment vertical="center"/>
    </xf>
    <xf numFmtId="0" fontId="7" fillId="0" borderId="10" xfId="5" applyFont="1" applyBorder="1" applyAlignment="1">
      <alignment vertical="center"/>
    </xf>
    <xf numFmtId="0" fontId="7" fillId="0" borderId="24" xfId="5" applyFont="1" applyBorder="1" applyAlignment="1">
      <alignment vertical="center"/>
    </xf>
    <xf numFmtId="0" fontId="6" fillId="0" borderId="25" xfId="5" applyBorder="1" applyAlignment="1">
      <alignment horizontal="center" vertical="center"/>
    </xf>
    <xf numFmtId="0" fontId="6" fillId="0" borderId="23" xfId="5" applyBorder="1" applyAlignment="1">
      <alignment horizontal="center" vertical="center"/>
    </xf>
    <xf numFmtId="0" fontId="6" fillId="0" borderId="26" xfId="5" applyBorder="1" applyAlignment="1">
      <alignment horizontal="center" vertical="center"/>
    </xf>
    <xf numFmtId="0" fontId="7" fillId="0" borderId="0" xfId="5" applyFont="1" applyAlignment="1">
      <alignment horizontal="left" vertical="center"/>
    </xf>
    <xf numFmtId="0" fontId="12" fillId="0" borderId="0" xfId="7" applyFont="1">
      <alignment vertical="center"/>
    </xf>
    <xf numFmtId="0" fontId="5" fillId="0" borderId="0" xfId="7" applyFont="1">
      <alignment vertical="center"/>
    </xf>
    <xf numFmtId="0" fontId="12" fillId="0" borderId="0" xfId="7" applyFont="1" applyAlignment="1">
      <alignment vertical="center" textRotation="255" shrinkToFit="1"/>
    </xf>
    <xf numFmtId="0" fontId="2" fillId="0" borderId="0" xfId="7" applyFont="1">
      <alignment vertical="center"/>
    </xf>
    <xf numFmtId="0" fontId="2" fillId="0" borderId="0" xfId="7" applyFont="1" applyAlignment="1">
      <alignment horizontal="center" vertical="center"/>
    </xf>
    <xf numFmtId="0" fontId="5" fillId="0" borderId="0" xfId="7" applyFont="1" applyAlignment="1">
      <alignment horizontal="center" vertical="center"/>
    </xf>
    <xf numFmtId="0" fontId="2" fillId="0" borderId="0" xfId="7" applyFont="1" applyAlignment="1">
      <alignment horizontal="left" vertical="center"/>
    </xf>
    <xf numFmtId="0" fontId="5" fillId="4" borderId="17" xfId="7" applyFont="1" applyFill="1" applyBorder="1" applyAlignment="1">
      <alignment horizontal="right" vertical="center"/>
    </xf>
    <xf numFmtId="0" fontId="2" fillId="0" borderId="17" xfId="7" applyFont="1" applyBorder="1">
      <alignment vertical="center"/>
    </xf>
    <xf numFmtId="0" fontId="5" fillId="0" borderId="17" xfId="7" applyFont="1" applyBorder="1" applyAlignment="1">
      <alignment horizontal="center" vertical="center"/>
    </xf>
    <xf numFmtId="0" fontId="21" fillId="0" borderId="0" xfId="7" applyFont="1" applyAlignment="1">
      <alignment horizontal="center" vertical="center"/>
    </xf>
    <xf numFmtId="0" fontId="21" fillId="0" borderId="0" xfId="3" applyFont="1" applyAlignment="1">
      <alignment horizontal="center" vertical="center"/>
    </xf>
    <xf numFmtId="0" fontId="21" fillId="0" borderId="0" xfId="7" applyFont="1">
      <alignment vertical="center"/>
    </xf>
    <xf numFmtId="0" fontId="13" fillId="0" borderId="0" xfId="7" applyFont="1" applyAlignment="1">
      <alignment horizontal="left" vertical="center"/>
    </xf>
    <xf numFmtId="0" fontId="2" fillId="0" borderId="0" xfId="7" applyFont="1" applyAlignment="1">
      <alignment horizontal="right" vertical="center"/>
    </xf>
    <xf numFmtId="0" fontId="5" fillId="0" borderId="17" xfId="7" applyFont="1" applyBorder="1" applyAlignment="1">
      <alignment horizontal="center" vertical="center" wrapText="1"/>
    </xf>
    <xf numFmtId="0" fontId="20" fillId="0" borderId="0" xfId="0" applyFont="1">
      <alignment vertical="center"/>
    </xf>
    <xf numFmtId="0" fontId="5" fillId="0" borderId="0" xfId="7" applyFont="1" applyAlignment="1">
      <alignment horizontal="left" vertical="center"/>
    </xf>
    <xf numFmtId="0" fontId="22" fillId="0" borderId="0" xfId="0" applyFont="1">
      <alignment vertical="center"/>
    </xf>
    <xf numFmtId="0" fontId="19" fillId="0" borderId="0" xfId="0" applyFont="1">
      <alignment vertical="center"/>
    </xf>
    <xf numFmtId="0" fontId="19" fillId="0" borderId="0" xfId="0" applyFont="1" applyAlignment="1">
      <alignment horizontal="right" vertical="center"/>
    </xf>
    <xf numFmtId="0" fontId="23" fillId="0" borderId="0" xfId="7" applyFont="1" applyAlignment="1">
      <alignment horizontal="center" vertical="center"/>
    </xf>
    <xf numFmtId="0" fontId="23" fillId="0" borderId="0" xfId="3" applyFont="1" applyAlignment="1">
      <alignment horizontal="center" vertical="center"/>
    </xf>
    <xf numFmtId="0" fontId="23" fillId="0" borderId="0" xfId="7" applyFont="1">
      <alignment vertical="center"/>
    </xf>
    <xf numFmtId="0" fontId="5" fillId="0" borderId="0" xfId="7" applyFont="1" applyAlignment="1">
      <alignment vertical="center" textRotation="255" shrinkToFit="1"/>
    </xf>
    <xf numFmtId="0" fontId="18" fillId="0" borderId="0" xfId="7" applyFont="1" applyAlignment="1">
      <alignment horizontal="left" vertical="center"/>
    </xf>
    <xf numFmtId="0" fontId="5" fillId="0" borderId="17" xfId="7" applyFont="1" applyBorder="1" applyAlignment="1">
      <alignment vertical="center" textRotation="255" shrinkToFit="1"/>
    </xf>
    <xf numFmtId="0" fontId="2" fillId="0" borderId="0" xfId="3" applyFont="1" applyAlignment="1">
      <alignment horizontal="center" vertical="center"/>
    </xf>
    <xf numFmtId="0" fontId="5" fillId="0" borderId="17" xfId="3" applyFont="1" applyBorder="1" applyAlignment="1">
      <alignment horizontal="center" vertical="center"/>
    </xf>
    <xf numFmtId="0" fontId="5" fillId="0" borderId="25" xfId="3" applyFont="1" applyBorder="1" applyAlignment="1">
      <alignment horizontal="center" vertical="center"/>
    </xf>
    <xf numFmtId="0" fontId="14" fillId="0" borderId="0" xfId="7" applyFont="1">
      <alignment vertical="center"/>
    </xf>
    <xf numFmtId="0" fontId="5" fillId="6" borderId="17" xfId="3" applyFont="1" applyFill="1" applyBorder="1" applyAlignment="1">
      <alignment horizontal="center" vertical="center"/>
    </xf>
    <xf numFmtId="0" fontId="25" fillId="0" borderId="0" xfId="0" applyFont="1">
      <alignment vertical="center"/>
    </xf>
    <xf numFmtId="0" fontId="24" fillId="0" borderId="0" xfId="7" applyFont="1">
      <alignment vertical="center"/>
    </xf>
    <xf numFmtId="0" fontId="5" fillId="0" borderId="25" xfId="7" applyFont="1" applyBorder="1" applyAlignment="1">
      <alignment horizontal="left" vertical="center"/>
    </xf>
    <xf numFmtId="0" fontId="5" fillId="0" borderId="23" xfId="7" applyFont="1" applyBorder="1" applyAlignment="1">
      <alignment horizontal="left" vertical="center"/>
    </xf>
    <xf numFmtId="0" fontId="5" fillId="0" borderId="16" xfId="7" applyFont="1" applyBorder="1" applyAlignment="1">
      <alignment horizontal="left" vertical="center"/>
    </xf>
    <xf numFmtId="0" fontId="5" fillId="0" borderId="9" xfId="7" applyFont="1" applyBorder="1" applyAlignment="1">
      <alignment vertical="center" wrapText="1"/>
    </xf>
    <xf numFmtId="0" fontId="5" fillId="0" borderId="28" xfId="7" applyFont="1" applyBorder="1" applyAlignment="1">
      <alignment vertical="center" wrapText="1"/>
    </xf>
    <xf numFmtId="0" fontId="26" fillId="0" borderId="0" xfId="0" applyFont="1">
      <alignment vertical="center"/>
    </xf>
    <xf numFmtId="0" fontId="31" fillId="0" borderId="0" xfId="11" applyFont="1">
      <alignment vertical="center"/>
    </xf>
    <xf numFmtId="0" fontId="6" fillId="0" borderId="0" xfId="11">
      <alignment vertical="center"/>
    </xf>
    <xf numFmtId="0" fontId="32" fillId="0" borderId="0" xfId="11" applyFont="1">
      <alignment vertical="center"/>
    </xf>
    <xf numFmtId="0" fontId="33" fillId="0" borderId="0" xfId="11" applyFont="1">
      <alignment vertical="center"/>
    </xf>
    <xf numFmtId="0" fontId="33" fillId="0" borderId="0" xfId="11" applyFont="1" applyAlignment="1">
      <alignment horizontal="right" vertical="center"/>
    </xf>
    <xf numFmtId="0" fontId="32" fillId="0" borderId="0" xfId="11" applyFont="1" applyAlignment="1">
      <alignment horizontal="center" vertical="center"/>
    </xf>
    <xf numFmtId="0" fontId="33" fillId="0" borderId="25" xfId="11" applyFont="1" applyBorder="1" applyAlignment="1">
      <alignment horizontal="left" vertical="center"/>
    </xf>
    <xf numFmtId="0" fontId="32" fillId="0" borderId="23" xfId="11" applyFont="1" applyBorder="1" applyAlignment="1">
      <alignment horizontal="center" vertical="center"/>
    </xf>
    <xf numFmtId="0" fontId="33" fillId="0" borderId="40" xfId="11" applyFont="1" applyBorder="1" applyAlignment="1">
      <alignment horizontal="left" vertical="center"/>
    </xf>
    <xf numFmtId="0" fontId="33" fillId="0" borderId="40" xfId="11" applyFont="1" applyBorder="1">
      <alignment vertical="center"/>
    </xf>
    <xf numFmtId="0" fontId="33" fillId="0" borderId="25" xfId="11" applyFont="1" applyBorder="1">
      <alignment vertical="center"/>
    </xf>
    <xf numFmtId="0" fontId="33" fillId="0" borderId="19" xfId="11" applyFont="1" applyBorder="1">
      <alignment vertical="center"/>
    </xf>
    <xf numFmtId="0" fontId="33" fillId="0" borderId="37" xfId="11" applyFont="1" applyBorder="1">
      <alignment vertical="center"/>
    </xf>
    <xf numFmtId="0" fontId="33" fillId="0" borderId="37" xfId="11" applyFont="1" applyBorder="1" applyAlignment="1">
      <alignment horizontal="center" vertical="center" wrapText="1" justifyLastLine="1"/>
    </xf>
    <xf numFmtId="0" fontId="33" fillId="0" borderId="9" xfId="11" applyFont="1" applyBorder="1">
      <alignment vertical="center"/>
    </xf>
    <xf numFmtId="0" fontId="35" fillId="0" borderId="10" xfId="11" applyFont="1" applyBorder="1" applyAlignment="1">
      <alignment horizontal="centerContinuous" vertical="center"/>
    </xf>
    <xf numFmtId="0" fontId="33" fillId="0" borderId="10" xfId="11" applyFont="1" applyBorder="1">
      <alignment vertical="center"/>
    </xf>
    <xf numFmtId="0" fontId="33" fillId="0" borderId="24" xfId="11" applyFont="1" applyBorder="1">
      <alignment vertical="center"/>
    </xf>
    <xf numFmtId="0" fontId="33" fillId="0" borderId="17" xfId="11" applyFont="1" applyBorder="1">
      <alignment vertical="center"/>
    </xf>
    <xf numFmtId="0" fontId="36" fillId="0" borderId="0" xfId="11" applyFont="1">
      <alignment vertical="center"/>
    </xf>
    <xf numFmtId="0" fontId="36" fillId="0" borderId="19" xfId="11" applyFont="1" applyBorder="1">
      <alignment vertical="center"/>
    </xf>
    <xf numFmtId="0" fontId="36" fillId="0" borderId="37" xfId="11" applyFont="1" applyBorder="1">
      <alignment vertical="center"/>
    </xf>
    <xf numFmtId="0" fontId="36" fillId="7" borderId="17" xfId="11" applyFont="1" applyFill="1" applyBorder="1">
      <alignment vertical="center"/>
    </xf>
    <xf numFmtId="0" fontId="39" fillId="7" borderId="17" xfId="11" applyFont="1" applyFill="1" applyBorder="1" applyAlignment="1">
      <alignment horizontal="center" vertical="center"/>
    </xf>
    <xf numFmtId="0" fontId="36" fillId="0" borderId="17" xfId="11" applyFont="1" applyBorder="1" applyAlignment="1">
      <alignment horizontal="center" vertical="center"/>
    </xf>
    <xf numFmtId="0" fontId="36" fillId="0" borderId="25" xfId="11" applyFont="1" applyBorder="1" applyAlignment="1">
      <alignment horizontal="center" vertical="center"/>
    </xf>
    <xf numFmtId="0" fontId="36" fillId="0" borderId="43" xfId="11" applyFont="1" applyBorder="1" applyAlignment="1">
      <alignment horizontal="center" vertical="center"/>
    </xf>
    <xf numFmtId="0" fontId="36" fillId="0" borderId="17" xfId="11" applyFont="1" applyBorder="1" applyAlignment="1">
      <alignment horizontal="right" vertical="center" indent="1"/>
    </xf>
    <xf numFmtId="0" fontId="36" fillId="0" borderId="25" xfId="11" applyFont="1" applyBorder="1" applyAlignment="1">
      <alignment horizontal="right" vertical="center" indent="1"/>
    </xf>
    <xf numFmtId="0" fontId="36" fillId="0" borderId="57" xfId="11" applyFont="1" applyBorder="1" applyAlignment="1">
      <alignment horizontal="right" vertical="center" indent="1"/>
    </xf>
    <xf numFmtId="0" fontId="36" fillId="0" borderId="0" xfId="11" applyFont="1" applyAlignment="1">
      <alignment horizontal="right" vertical="center" indent="1"/>
    </xf>
    <xf numFmtId="0" fontId="36" fillId="7" borderId="58" xfId="11" applyFont="1" applyFill="1" applyBorder="1">
      <alignment vertical="center"/>
    </xf>
    <xf numFmtId="0" fontId="36" fillId="7" borderId="59" xfId="11" applyFont="1" applyFill="1" applyBorder="1">
      <alignment vertical="center"/>
    </xf>
    <xf numFmtId="0" fontId="36" fillId="0" borderId="0" xfId="11" applyFont="1" applyAlignment="1">
      <alignment horizontal="center" vertical="center"/>
    </xf>
    <xf numFmtId="0" fontId="40" fillId="0" borderId="0" xfId="11" applyFont="1" applyAlignment="1">
      <alignment horizontal="center" vertical="center" wrapText="1"/>
    </xf>
    <xf numFmtId="0" fontId="37" fillId="0" borderId="0" xfId="11" applyFont="1">
      <alignment vertical="center"/>
    </xf>
    <xf numFmtId="0" fontId="40" fillId="0" borderId="0" xfId="11" applyFont="1" applyAlignment="1">
      <alignment horizontal="center" vertical="center"/>
    </xf>
    <xf numFmtId="0" fontId="37" fillId="0" borderId="19" xfId="11" applyFont="1" applyBorder="1" applyAlignment="1">
      <alignment horizontal="left" vertical="center"/>
    </xf>
    <xf numFmtId="0" fontId="37" fillId="0" borderId="37" xfId="11" applyFont="1" applyBorder="1" applyAlignment="1">
      <alignment horizontal="left" vertical="center"/>
    </xf>
    <xf numFmtId="0" fontId="42" fillId="0" borderId="19" xfId="11" applyFont="1" applyBorder="1" applyAlignment="1">
      <alignment horizontal="left" vertical="center"/>
    </xf>
    <xf numFmtId="0" fontId="36" fillId="0" borderId="9" xfId="11" applyFont="1" applyBorder="1">
      <alignment vertical="center"/>
    </xf>
    <xf numFmtId="0" fontId="36" fillId="0" borderId="10" xfId="11" applyFont="1" applyBorder="1">
      <alignment vertical="center"/>
    </xf>
    <xf numFmtId="0" fontId="36" fillId="0" borderId="24" xfId="11" applyFont="1" applyBorder="1">
      <alignment vertical="center"/>
    </xf>
    <xf numFmtId="0" fontId="36" fillId="0" borderId="4" xfId="11" applyFont="1" applyBorder="1">
      <alignment vertical="center"/>
    </xf>
    <xf numFmtId="0" fontId="31" fillId="0" borderId="0" xfId="11" applyFont="1" applyAlignment="1">
      <alignment vertical="top" wrapText="1"/>
    </xf>
    <xf numFmtId="0" fontId="13" fillId="0" borderId="0" xfId="11" applyFont="1" applyAlignment="1">
      <alignment horizontal="left" vertical="center"/>
    </xf>
    <xf numFmtId="0" fontId="13" fillId="0" borderId="0" xfId="11" applyFont="1">
      <alignment vertical="center"/>
    </xf>
    <xf numFmtId="177" fontId="43" fillId="0" borderId="17" xfId="7" applyNumberFormat="1" applyFont="1" applyBorder="1">
      <alignment vertical="center"/>
    </xf>
    <xf numFmtId="178" fontId="43" fillId="0" borderId="17" xfId="7" applyNumberFormat="1" applyFont="1" applyBorder="1">
      <alignment vertical="center"/>
    </xf>
    <xf numFmtId="176" fontId="43" fillId="0" borderId="17" xfId="7" applyNumberFormat="1" applyFont="1" applyBorder="1" applyAlignment="1">
      <alignment horizontal="center" vertical="center"/>
    </xf>
    <xf numFmtId="176" fontId="43" fillId="0" borderId="29" xfId="7" applyNumberFormat="1" applyFont="1" applyBorder="1">
      <alignment vertical="center"/>
    </xf>
    <xf numFmtId="0" fontId="43" fillId="0" borderId="17" xfId="3" applyFont="1" applyBorder="1" applyAlignment="1">
      <alignment horizontal="center" vertical="center"/>
    </xf>
    <xf numFmtId="0" fontId="33" fillId="0" borderId="23" xfId="11" applyFont="1" applyBorder="1">
      <alignment vertical="center"/>
    </xf>
    <xf numFmtId="0" fontId="33" fillId="0" borderId="16" xfId="11" applyFont="1" applyBorder="1">
      <alignment vertical="center"/>
    </xf>
    <xf numFmtId="0" fontId="5" fillId="4" borderId="17" xfId="7" applyFont="1" applyFill="1" applyBorder="1" applyAlignment="1">
      <alignment horizontal="right" vertical="center" shrinkToFit="1"/>
    </xf>
    <xf numFmtId="0" fontId="5" fillId="3" borderId="25" xfId="7" applyFont="1" applyFill="1" applyBorder="1" applyAlignment="1">
      <alignment horizontal="center" vertical="center" shrinkToFit="1"/>
    </xf>
    <xf numFmtId="0" fontId="5" fillId="5" borderId="17" xfId="7" applyFont="1" applyFill="1" applyBorder="1" applyAlignment="1">
      <alignment vertical="center" shrinkToFit="1"/>
    </xf>
    <xf numFmtId="0" fontId="5" fillId="5" borderId="25" xfId="7" applyFont="1" applyFill="1" applyBorder="1" applyAlignment="1">
      <alignment vertical="center" shrinkToFit="1"/>
    </xf>
    <xf numFmtId="0" fontId="43" fillId="0" borderId="17" xfId="7" applyFont="1" applyBorder="1" applyAlignment="1">
      <alignment horizontal="right" vertical="center" shrinkToFit="1"/>
    </xf>
    <xf numFmtId="38" fontId="43" fillId="0" borderId="17" xfId="10" applyFont="1" applyBorder="1">
      <alignment vertical="center"/>
    </xf>
    <xf numFmtId="0" fontId="33" fillId="0" borderId="0" xfId="11" applyFont="1" applyAlignment="1">
      <alignment horizontal="right" vertical="center" indent="1"/>
    </xf>
    <xf numFmtId="0" fontId="36" fillId="0" borderId="11" xfId="11" applyFont="1" applyBorder="1" applyAlignment="1">
      <alignment horizontal="center" vertical="center"/>
    </xf>
    <xf numFmtId="0" fontId="36" fillId="0" borderId="69" xfId="11" applyFont="1" applyBorder="1" applyAlignment="1">
      <alignment horizontal="right" vertical="center" indent="1"/>
    </xf>
    <xf numFmtId="0" fontId="47" fillId="0" borderId="65" xfId="11" applyFont="1" applyBorder="1" applyAlignment="1">
      <alignment horizontal="center" vertical="center" wrapText="1"/>
    </xf>
    <xf numFmtId="0" fontId="47" fillId="0" borderId="61" xfId="11" applyFont="1" applyBorder="1" applyAlignment="1">
      <alignment horizontal="center" vertical="center" wrapText="1"/>
    </xf>
    <xf numFmtId="0" fontId="47" fillId="0" borderId="17" xfId="11" applyFont="1" applyBorder="1" applyAlignment="1">
      <alignment horizontal="center" vertical="center" wrapText="1"/>
    </xf>
    <xf numFmtId="0" fontId="48" fillId="0" borderId="28" xfId="11" applyFont="1" applyBorder="1" applyAlignment="1">
      <alignment horizontal="center" vertical="center"/>
    </xf>
    <xf numFmtId="49" fontId="33" fillId="0" borderId="23" xfId="11" applyNumberFormat="1" applyFont="1" applyBorder="1">
      <alignment vertical="center"/>
    </xf>
    <xf numFmtId="49" fontId="33" fillId="0" borderId="23" xfId="11" applyNumberFormat="1" applyFont="1" applyBorder="1" applyAlignment="1">
      <alignment horizontal="center" vertical="center"/>
    </xf>
    <xf numFmtId="0" fontId="33" fillId="3" borderId="23" xfId="11" applyFont="1" applyFill="1" applyBorder="1">
      <alignment vertical="center"/>
    </xf>
    <xf numFmtId="0" fontId="46" fillId="0" borderId="0" xfId="11" applyFont="1">
      <alignment vertical="center"/>
    </xf>
    <xf numFmtId="0" fontId="33" fillId="0" borderId="17" xfId="11" applyFont="1" applyBorder="1" applyAlignment="1">
      <alignment horizontal="left" vertical="center" indent="1"/>
    </xf>
    <xf numFmtId="0" fontId="5" fillId="3" borderId="17" xfId="7" applyFont="1" applyFill="1" applyBorder="1" applyAlignment="1">
      <alignment horizontal="left" vertical="center" shrinkToFit="1"/>
    </xf>
    <xf numFmtId="176" fontId="43" fillId="0" borderId="17" xfId="7" applyNumberFormat="1" applyFont="1" applyBorder="1" applyAlignment="1">
      <alignment horizontal="right" vertical="center" shrinkToFit="1"/>
    </xf>
    <xf numFmtId="0" fontId="5" fillId="0" borderId="17" xfId="7" applyFont="1" applyBorder="1" applyAlignment="1">
      <alignment horizontal="right" vertical="center" shrinkToFit="1"/>
    </xf>
    <xf numFmtId="0" fontId="5" fillId="0" borderId="27" xfId="7" applyFont="1" applyBorder="1" applyAlignment="1">
      <alignment horizontal="right" vertical="center" shrinkToFit="1"/>
    </xf>
    <xf numFmtId="0" fontId="46" fillId="0" borderId="17" xfId="11" applyFont="1" applyBorder="1" applyAlignment="1">
      <alignment horizontal="right" vertical="center" indent="1"/>
    </xf>
    <xf numFmtId="38" fontId="46" fillId="0" borderId="17" xfId="10" applyFont="1" applyFill="1" applyBorder="1" applyAlignment="1">
      <alignment horizontal="right" vertical="center"/>
    </xf>
    <xf numFmtId="38" fontId="46" fillId="0" borderId="47" xfId="11" applyNumberFormat="1" applyFont="1" applyBorder="1" applyAlignment="1">
      <alignment horizontal="right" vertical="center"/>
    </xf>
    <xf numFmtId="0" fontId="46" fillId="0" borderId="32" xfId="11" applyFont="1" applyBorder="1" applyAlignment="1">
      <alignment horizontal="right" vertical="center"/>
    </xf>
    <xf numFmtId="179" fontId="49" fillId="0" borderId="32" xfId="11" applyNumberFormat="1" applyFont="1" applyBorder="1" applyAlignment="1">
      <alignment horizontal="right" vertical="center"/>
    </xf>
    <xf numFmtId="0" fontId="49" fillId="0" borderId="23" xfId="11" applyFont="1" applyBorder="1" applyAlignment="1">
      <alignment horizontal="right" vertical="center"/>
    </xf>
    <xf numFmtId="0" fontId="49" fillId="0" borderId="10" xfId="11" applyFont="1" applyBorder="1">
      <alignment vertical="center"/>
    </xf>
    <xf numFmtId="0" fontId="52" fillId="0" borderId="0" xfId="11" applyFont="1">
      <alignment vertical="center"/>
    </xf>
    <xf numFmtId="0" fontId="19" fillId="8" borderId="17" xfId="0" applyFont="1" applyFill="1" applyBorder="1">
      <alignment vertical="center"/>
    </xf>
    <xf numFmtId="0" fontId="19" fillId="8" borderId="0" xfId="0" applyFont="1" applyFill="1">
      <alignment vertical="center"/>
    </xf>
    <xf numFmtId="177" fontId="43" fillId="8" borderId="17" xfId="7" applyNumberFormat="1" applyFont="1" applyFill="1" applyBorder="1">
      <alignment vertical="center"/>
    </xf>
    <xf numFmtId="178" fontId="43" fillId="8" borderId="17" xfId="7" applyNumberFormat="1" applyFont="1" applyFill="1" applyBorder="1">
      <alignment vertical="center"/>
    </xf>
    <xf numFmtId="0" fontId="5" fillId="8" borderId="17" xfId="7" applyFont="1" applyFill="1" applyBorder="1" applyAlignment="1">
      <alignment horizontal="right" vertical="center" shrinkToFit="1"/>
    </xf>
    <xf numFmtId="0" fontId="43" fillId="8" borderId="17" xfId="7" applyFont="1" applyFill="1" applyBorder="1" applyAlignment="1">
      <alignment horizontal="right" vertical="center" shrinkToFit="1"/>
    </xf>
    <xf numFmtId="0" fontId="5" fillId="8" borderId="28" xfId="7" applyFont="1" applyFill="1" applyBorder="1" applyAlignment="1">
      <alignment horizontal="right" vertical="center" shrinkToFit="1"/>
    </xf>
    <xf numFmtId="0" fontId="43" fillId="0" borderId="16" xfId="7" applyFont="1" applyBorder="1" applyAlignment="1">
      <alignment horizontal="right" vertical="center" shrinkToFit="1"/>
    </xf>
    <xf numFmtId="0" fontId="55" fillId="7" borderId="31" xfId="11" applyFont="1" applyFill="1" applyBorder="1" applyAlignment="1">
      <alignment horizontal="center" vertical="center" wrapText="1"/>
    </xf>
    <xf numFmtId="0" fontId="55" fillId="7" borderId="17" xfId="11" applyFont="1" applyFill="1" applyBorder="1" applyAlignment="1">
      <alignment horizontal="center" vertical="center" wrapText="1"/>
    </xf>
    <xf numFmtId="0" fontId="46" fillId="0" borderId="61" xfId="11" applyFont="1" applyBorder="1" applyAlignment="1">
      <alignment vertical="center" wrapText="1"/>
    </xf>
    <xf numFmtId="0" fontId="44" fillId="0" borderId="53" xfId="7" applyFont="1" applyBorder="1" applyAlignment="1">
      <alignment horizontal="center" vertical="center"/>
    </xf>
    <xf numFmtId="0" fontId="44" fillId="0" borderId="54" xfId="7" applyFont="1" applyBorder="1" applyAlignment="1">
      <alignment horizontal="center" vertical="center"/>
    </xf>
    <xf numFmtId="176" fontId="43" fillId="0" borderId="25" xfId="7" applyNumberFormat="1" applyFont="1" applyBorder="1" applyAlignment="1">
      <alignment horizontal="center" vertical="center"/>
    </xf>
    <xf numFmtId="176" fontId="43" fillId="0" borderId="23" xfId="7" applyNumberFormat="1" applyFont="1" applyBorder="1" applyAlignment="1">
      <alignment horizontal="center" vertical="center"/>
    </xf>
    <xf numFmtId="0" fontId="2" fillId="3" borderId="17" xfId="7" applyFont="1" applyFill="1" applyBorder="1" applyAlignment="1">
      <alignment horizontal="center" vertical="center" shrinkToFit="1"/>
    </xf>
    <xf numFmtId="0" fontId="2" fillId="4" borderId="10" xfId="7" applyFont="1" applyFill="1" applyBorder="1" applyAlignment="1">
      <alignment horizontal="center" vertical="center"/>
    </xf>
    <xf numFmtId="0" fontId="2" fillId="0" borderId="10" xfId="7" applyFont="1" applyBorder="1" applyAlignment="1">
      <alignment horizontal="center" vertical="center"/>
    </xf>
    <xf numFmtId="0" fontId="2" fillId="3" borderId="10" xfId="7" applyFont="1" applyFill="1" applyBorder="1" applyAlignment="1">
      <alignment horizontal="center" vertical="center"/>
    </xf>
    <xf numFmtId="0" fontId="2" fillId="5" borderId="17" xfId="7" applyFont="1" applyFill="1" applyBorder="1" applyAlignment="1">
      <alignment horizontal="center" vertical="center"/>
    </xf>
    <xf numFmtId="0" fontId="2" fillId="5" borderId="17" xfId="7" applyFont="1" applyFill="1" applyBorder="1">
      <alignment vertical="center"/>
    </xf>
    <xf numFmtId="0" fontId="2" fillId="0" borderId="17" xfId="7" applyFont="1" applyBorder="1" applyAlignment="1">
      <alignment horizontal="center" vertical="center"/>
    </xf>
    <xf numFmtId="0" fontId="19" fillId="4" borderId="17" xfId="0" applyFont="1" applyFill="1" applyBorder="1">
      <alignment vertical="center"/>
    </xf>
    <xf numFmtId="0" fontId="2" fillId="0" borderId="17" xfId="7" applyFont="1" applyBorder="1">
      <alignment vertical="center"/>
    </xf>
    <xf numFmtId="0" fontId="5" fillId="0" borderId="3" xfId="7" applyFont="1" applyBorder="1" applyAlignment="1">
      <alignment horizontal="center" vertical="center" wrapText="1"/>
    </xf>
    <xf numFmtId="0" fontId="5" fillId="0" borderId="19" xfId="7" applyFont="1" applyBorder="1" applyAlignment="1">
      <alignment horizontal="center" vertical="center" wrapText="1"/>
    </xf>
    <xf numFmtId="0" fontId="5" fillId="0" borderId="9" xfId="7" applyFont="1" applyBorder="1" applyAlignment="1">
      <alignment horizontal="center" vertical="center" wrapText="1"/>
    </xf>
    <xf numFmtId="0" fontId="5" fillId="0" borderId="17" xfId="7" applyFont="1" applyBorder="1" applyAlignment="1">
      <alignment horizontal="center" vertical="center"/>
    </xf>
    <xf numFmtId="0" fontId="5" fillId="0" borderId="25" xfId="7" applyFont="1" applyBorder="1" applyAlignment="1">
      <alignment horizontal="center" vertical="center"/>
    </xf>
    <xf numFmtId="0" fontId="5" fillId="0" borderId="16" xfId="7" applyFont="1" applyBorder="1" applyAlignment="1">
      <alignment horizontal="center" vertical="center" wrapText="1"/>
    </xf>
    <xf numFmtId="0" fontId="5" fillId="0" borderId="17" xfId="7" applyFont="1" applyBorder="1" applyAlignment="1">
      <alignment horizontal="center" vertical="center" wrapText="1"/>
    </xf>
    <xf numFmtId="0" fontId="2" fillId="0" borderId="17" xfId="7" applyFont="1" applyBorder="1" applyAlignment="1">
      <alignment horizontal="center" vertical="center" wrapText="1"/>
    </xf>
    <xf numFmtId="0" fontId="5" fillId="8" borderId="17" xfId="7" applyFont="1" applyFill="1" applyBorder="1" applyAlignment="1">
      <alignment horizontal="center" vertical="center"/>
    </xf>
    <xf numFmtId="0" fontId="5" fillId="0" borderId="3" xfId="7" applyFont="1" applyBorder="1" applyAlignment="1">
      <alignment horizontal="center" vertical="center"/>
    </xf>
    <xf numFmtId="0" fontId="5" fillId="0" borderId="19" xfId="7" applyFont="1" applyBorder="1" applyAlignment="1">
      <alignment horizontal="center" vertical="center"/>
    </xf>
    <xf numFmtId="0" fontId="27" fillId="0" borderId="19" xfId="7" applyFont="1" applyBorder="1" applyAlignment="1">
      <alignment horizontal="center" vertical="center" wrapText="1"/>
    </xf>
    <xf numFmtId="0" fontId="27" fillId="0" borderId="9" xfId="7" applyFont="1" applyBorder="1" applyAlignment="1">
      <alignment horizontal="center" vertical="center" wrapText="1"/>
    </xf>
    <xf numFmtId="0" fontId="5" fillId="0" borderId="23" xfId="7" applyFont="1" applyBorder="1" applyAlignment="1">
      <alignment horizontal="center" vertical="center"/>
    </xf>
    <xf numFmtId="0" fontId="5" fillId="0" borderId="16" xfId="7" applyFont="1" applyBorder="1" applyAlignment="1">
      <alignment horizontal="center" vertical="center"/>
    </xf>
    <xf numFmtId="0" fontId="5" fillId="8" borderId="23" xfId="7" applyFont="1" applyFill="1" applyBorder="1" applyAlignment="1">
      <alignment horizontal="center" vertical="center"/>
    </xf>
    <xf numFmtId="0" fontId="5" fillId="8" borderId="16" xfId="7" applyFont="1" applyFill="1" applyBorder="1" applyAlignment="1">
      <alignment horizontal="center" vertical="center"/>
    </xf>
    <xf numFmtId="176" fontId="5" fillId="0" borderId="25" xfId="7" applyNumberFormat="1" applyFont="1" applyBorder="1" applyAlignment="1">
      <alignment horizontal="center" vertical="center" wrapText="1"/>
    </xf>
    <xf numFmtId="176" fontId="5" fillId="0" borderId="16" xfId="7" applyNumberFormat="1" applyFont="1" applyBorder="1" applyAlignment="1">
      <alignment horizontal="center" vertical="center" wrapText="1"/>
    </xf>
    <xf numFmtId="38" fontId="43" fillId="0" borderId="25" xfId="10" applyFont="1" applyBorder="1">
      <alignment vertical="center"/>
    </xf>
    <xf numFmtId="38" fontId="43" fillId="0" borderId="23" xfId="10" applyFont="1" applyBorder="1">
      <alignment vertical="center"/>
    </xf>
    <xf numFmtId="38" fontId="43" fillId="0" borderId="16" xfId="10" applyFont="1" applyBorder="1">
      <alignment vertical="center"/>
    </xf>
    <xf numFmtId="38" fontId="43" fillId="0" borderId="17" xfId="10" applyFont="1" applyBorder="1">
      <alignment vertical="center"/>
    </xf>
    <xf numFmtId="0" fontId="5" fillId="0" borderId="17" xfId="7" applyFont="1" applyBorder="1" applyAlignment="1">
      <alignment horizontal="left" vertical="center"/>
    </xf>
    <xf numFmtId="0" fontId="5" fillId="4" borderId="25" xfId="7" applyFont="1" applyFill="1" applyBorder="1" applyAlignment="1">
      <alignment horizontal="right" vertical="center"/>
    </xf>
    <xf numFmtId="0" fontId="5" fillId="4" borderId="23" xfId="7" applyFont="1" applyFill="1" applyBorder="1" applyAlignment="1">
      <alignment horizontal="right" vertical="center"/>
    </xf>
    <xf numFmtId="0" fontId="5" fillId="4" borderId="16" xfId="7" applyFont="1" applyFill="1" applyBorder="1" applyAlignment="1">
      <alignment horizontal="right" vertical="center"/>
    </xf>
    <xf numFmtId="0" fontId="5" fillId="0" borderId="3" xfId="7" applyFont="1" applyBorder="1" applyAlignment="1">
      <alignment horizontal="left" vertical="center" wrapText="1"/>
    </xf>
    <xf numFmtId="0" fontId="5" fillId="0" borderId="23" xfId="7" applyFont="1" applyBorder="1" applyAlignment="1">
      <alignment horizontal="left" vertical="center"/>
    </xf>
    <xf numFmtId="0" fontId="5" fillId="0" borderId="16" xfId="7" applyFont="1" applyBorder="1" applyAlignment="1">
      <alignment horizontal="left" vertical="center"/>
    </xf>
    <xf numFmtId="176" fontId="43" fillId="0" borderId="40" xfId="7" applyNumberFormat="1" applyFont="1" applyBorder="1" applyAlignment="1">
      <alignment horizontal="center" vertical="center"/>
    </xf>
    <xf numFmtId="176" fontId="43" fillId="0" borderId="28" xfId="7" applyNumberFormat="1" applyFont="1" applyBorder="1" applyAlignment="1">
      <alignment horizontal="center" vertical="center"/>
    </xf>
    <xf numFmtId="0" fontId="14" fillId="0" borderId="25" xfId="7" applyFont="1" applyBorder="1" applyAlignment="1">
      <alignment horizontal="center" vertical="center" wrapText="1"/>
    </xf>
    <xf numFmtId="0" fontId="14" fillId="0" borderId="16" xfId="7" applyFont="1" applyBorder="1" applyAlignment="1">
      <alignment horizontal="center" vertical="center" wrapText="1"/>
    </xf>
    <xf numFmtId="0" fontId="5" fillId="4" borderId="17" xfId="7" applyFont="1" applyFill="1" applyBorder="1" applyAlignment="1">
      <alignment horizontal="right" vertical="center"/>
    </xf>
    <xf numFmtId="0" fontId="5" fillId="0" borderId="17" xfId="7" applyFont="1" applyBorder="1" applyAlignment="1">
      <alignment horizontal="center" vertical="center" shrinkToFit="1"/>
    </xf>
    <xf numFmtId="0" fontId="5" fillId="0" borderId="25"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16" xfId="3" applyFont="1" applyBorder="1" applyAlignment="1">
      <alignment horizontal="center" vertical="center" wrapText="1"/>
    </xf>
    <xf numFmtId="0" fontId="43" fillId="0" borderId="17" xfId="7" applyFont="1" applyBorder="1" applyAlignment="1">
      <alignment horizontal="right" vertical="center"/>
    </xf>
    <xf numFmtId="176" fontId="43" fillId="0" borderId="17" xfId="0" quotePrefix="1" applyNumberFormat="1" applyFont="1" applyBorder="1">
      <alignment vertical="center"/>
    </xf>
    <xf numFmtId="176" fontId="43" fillId="0" borderId="17" xfId="0" applyNumberFormat="1" applyFont="1" applyBorder="1">
      <alignment vertical="center"/>
    </xf>
    <xf numFmtId="0" fontId="43" fillId="0" borderId="25" xfId="3" applyFont="1" applyBorder="1" applyAlignment="1">
      <alignment horizontal="center" vertical="center" wrapText="1"/>
    </xf>
    <xf numFmtId="0" fontId="43" fillId="0" borderId="23" xfId="3" applyFont="1" applyBorder="1" applyAlignment="1">
      <alignment horizontal="center" vertical="center" wrapText="1"/>
    </xf>
    <xf numFmtId="0" fontId="43" fillId="0" borderId="17" xfId="3" applyFont="1" applyBorder="1" applyAlignment="1">
      <alignment horizontal="center" vertical="center" wrapText="1"/>
    </xf>
    <xf numFmtId="0" fontId="43" fillId="0" borderId="16" xfId="3" applyFont="1" applyBorder="1" applyAlignment="1">
      <alignment horizontal="center" vertical="center" wrapText="1"/>
    </xf>
    <xf numFmtId="0" fontId="5" fillId="0" borderId="17" xfId="3" applyFont="1" applyBorder="1" applyAlignment="1">
      <alignment horizontal="center" vertical="center"/>
    </xf>
    <xf numFmtId="0" fontId="5" fillId="0" borderId="25" xfId="3" applyFont="1" applyBorder="1" applyAlignment="1">
      <alignment horizontal="center" vertical="center"/>
    </xf>
    <xf numFmtId="0" fontId="5" fillId="0" borderId="23" xfId="3" applyFont="1" applyBorder="1" applyAlignment="1">
      <alignment horizontal="center" vertical="center"/>
    </xf>
    <xf numFmtId="0" fontId="5" fillId="0" borderId="16" xfId="3" applyFont="1" applyBorder="1" applyAlignment="1">
      <alignment horizontal="center" vertical="center"/>
    </xf>
    <xf numFmtId="0" fontId="43" fillId="0" borderId="17" xfId="0" applyFont="1" applyBorder="1" applyAlignment="1">
      <alignment horizontal="right" vertical="center"/>
    </xf>
    <xf numFmtId="0" fontId="5" fillId="0" borderId="17" xfId="7" applyFont="1" applyBorder="1">
      <alignment vertical="center"/>
    </xf>
    <xf numFmtId="2" fontId="43" fillId="0" borderId="25" xfId="3" applyNumberFormat="1" applyFont="1" applyBorder="1" applyAlignment="1">
      <alignment horizontal="center" vertical="center" wrapText="1"/>
    </xf>
    <xf numFmtId="2" fontId="43" fillId="0" borderId="23" xfId="3" applyNumberFormat="1" applyFont="1" applyBorder="1" applyAlignment="1">
      <alignment horizontal="center" vertical="center" wrapText="1"/>
    </xf>
    <xf numFmtId="2" fontId="43" fillId="0" borderId="16" xfId="3" applyNumberFormat="1" applyFont="1" applyBorder="1" applyAlignment="1">
      <alignment horizontal="center" vertical="center" wrapText="1"/>
    </xf>
    <xf numFmtId="0" fontId="43" fillId="0" borderId="25" xfId="3" applyFont="1" applyBorder="1" applyAlignment="1">
      <alignment horizontal="center" vertical="center"/>
    </xf>
    <xf numFmtId="0" fontId="43" fillId="0" borderId="23" xfId="3" applyFont="1" applyBorder="1" applyAlignment="1">
      <alignment horizontal="center" vertical="center"/>
    </xf>
    <xf numFmtId="0" fontId="43" fillId="0" borderId="16" xfId="3" applyFont="1" applyBorder="1" applyAlignment="1">
      <alignment horizontal="center" vertical="center"/>
    </xf>
    <xf numFmtId="2" fontId="5" fillId="6" borderId="25" xfId="3" applyNumberFormat="1" applyFont="1" applyFill="1" applyBorder="1" applyAlignment="1">
      <alignment horizontal="center" vertical="center" wrapText="1"/>
    </xf>
    <xf numFmtId="2" fontId="5" fillId="6" borderId="16" xfId="3" applyNumberFormat="1" applyFont="1" applyFill="1" applyBorder="1" applyAlignment="1">
      <alignment horizontal="center" vertical="center" wrapText="1"/>
    </xf>
    <xf numFmtId="2" fontId="43" fillId="0" borderId="53" xfId="3" applyNumberFormat="1" applyFont="1" applyBorder="1" applyAlignment="1">
      <alignment horizontal="center" vertical="center" wrapText="1"/>
    </xf>
    <xf numFmtId="2" fontId="43" fillId="0" borderId="55" xfId="3" applyNumberFormat="1" applyFont="1" applyBorder="1" applyAlignment="1">
      <alignment horizontal="center" vertical="center" wrapText="1"/>
    </xf>
    <xf numFmtId="2" fontId="43" fillId="0" borderId="54" xfId="3" applyNumberFormat="1" applyFont="1" applyBorder="1" applyAlignment="1">
      <alignment horizontal="center" vertical="center" wrapText="1"/>
    </xf>
    <xf numFmtId="0" fontId="6" fillId="0" borderId="0" xfId="5" applyAlignment="1">
      <alignment horizontal="right" vertical="center"/>
    </xf>
    <xf numFmtId="0" fontId="6" fillId="0" borderId="0" xfId="5" applyAlignment="1">
      <alignment horizontal="left" vertical="center"/>
    </xf>
    <xf numFmtId="0" fontId="7" fillId="0" borderId="45" xfId="5" applyFont="1" applyBorder="1" applyAlignment="1">
      <alignment horizontal="center" vertical="center"/>
    </xf>
    <xf numFmtId="0" fontId="7" fillId="0" borderId="46" xfId="5" applyFont="1" applyBorder="1" applyAlignment="1">
      <alignment horizontal="center" vertical="center"/>
    </xf>
    <xf numFmtId="0" fontId="6" fillId="2" borderId="46" xfId="5" applyFill="1" applyBorder="1" applyAlignment="1">
      <alignment horizontal="center" vertical="center"/>
    </xf>
    <xf numFmtId="0" fontId="6" fillId="2" borderId="47" xfId="5" applyFill="1" applyBorder="1" applyAlignment="1">
      <alignment horizontal="center" vertical="center"/>
    </xf>
    <xf numFmtId="0" fontId="7" fillId="0" borderId="48" xfId="5" applyFont="1" applyBorder="1" applyAlignment="1">
      <alignment horizontal="center" vertical="center"/>
    </xf>
    <xf numFmtId="0" fontId="7" fillId="0" borderId="49" xfId="5" applyFont="1" applyBorder="1" applyAlignment="1">
      <alignment horizontal="center" vertical="center"/>
    </xf>
    <xf numFmtId="0" fontId="6" fillId="0" borderId="50" xfId="5" applyBorder="1" applyAlignment="1">
      <alignment horizontal="center" vertical="center"/>
    </xf>
    <xf numFmtId="0" fontId="6" fillId="0" borderId="51" xfId="5" applyBorder="1" applyAlignment="1">
      <alignment horizontal="center" vertical="center"/>
    </xf>
    <xf numFmtId="0" fontId="6" fillId="0" borderId="51" xfId="5" applyBorder="1"/>
    <xf numFmtId="0" fontId="6" fillId="0" borderId="52" xfId="5" applyBorder="1"/>
    <xf numFmtId="0" fontId="7" fillId="0" borderId="16" xfId="5" applyFont="1" applyBorder="1" applyAlignment="1">
      <alignment horizontal="center" vertical="center"/>
    </xf>
    <xf numFmtId="0" fontId="7" fillId="0" borderId="17" xfId="5" applyFont="1" applyBorder="1" applyAlignment="1">
      <alignment horizontal="center" vertical="center"/>
    </xf>
    <xf numFmtId="0" fontId="6" fillId="0" borderId="19" xfId="5" applyBorder="1" applyAlignment="1">
      <alignment horizontal="center" vertical="center"/>
    </xf>
    <xf numFmtId="0" fontId="6" fillId="0" borderId="0" xfId="5" applyAlignment="1">
      <alignment horizontal="center" vertical="center"/>
    </xf>
    <xf numFmtId="0" fontId="6" fillId="0" borderId="0" xfId="5"/>
    <xf numFmtId="0" fontId="6" fillId="0" borderId="20" xfId="5" applyBorder="1"/>
    <xf numFmtId="0" fontId="7" fillId="0" borderId="4" xfId="5" applyFont="1" applyBorder="1" applyAlignment="1">
      <alignment horizontal="center" vertical="center"/>
    </xf>
    <xf numFmtId="0" fontId="7" fillId="0" borderId="21" xfId="5" applyFont="1" applyBorder="1" applyAlignment="1">
      <alignment horizontal="center" vertical="center"/>
    </xf>
    <xf numFmtId="0" fontId="7" fillId="0" borderId="0" xfId="5" applyFont="1" applyAlignment="1">
      <alignment horizontal="center" vertical="center"/>
    </xf>
    <xf numFmtId="0" fontId="7" fillId="0" borderId="37" xfId="5" applyFont="1" applyBorder="1" applyAlignment="1">
      <alignment horizontal="center" vertical="center"/>
    </xf>
    <xf numFmtId="0" fontId="7" fillId="0" borderId="10" xfId="5" applyFont="1" applyBorder="1" applyAlignment="1">
      <alignment horizontal="center" vertical="center"/>
    </xf>
    <xf numFmtId="0" fontId="7" fillId="0" borderId="24" xfId="5" applyFont="1" applyBorder="1" applyAlignment="1">
      <alignment horizontal="center" vertical="center"/>
    </xf>
    <xf numFmtId="0" fontId="7" fillId="0" borderId="7" xfId="5" applyFont="1" applyBorder="1" applyAlignment="1">
      <alignment horizontal="left" vertical="top"/>
    </xf>
    <xf numFmtId="0" fontId="6" fillId="0" borderId="17" xfId="5" applyBorder="1" applyAlignment="1">
      <alignment horizontal="center" vertical="center"/>
    </xf>
    <xf numFmtId="0" fontId="6" fillId="0" borderId="40" xfId="5" applyBorder="1" applyAlignment="1">
      <alignment horizontal="center" vertical="center"/>
    </xf>
    <xf numFmtId="0" fontId="7" fillId="0" borderId="40" xfId="5" applyFont="1" applyBorder="1" applyAlignment="1">
      <alignment horizontal="center" vertical="center"/>
    </xf>
    <xf numFmtId="0" fontId="7" fillId="0" borderId="30" xfId="5" applyFont="1" applyBorder="1" applyAlignment="1">
      <alignment horizontal="center" vertical="center" shrinkToFit="1"/>
    </xf>
    <xf numFmtId="0" fontId="7" fillId="0" borderId="23" xfId="5" applyFont="1" applyBorder="1" applyAlignment="1">
      <alignment horizontal="center" vertical="center" shrinkToFit="1"/>
    </xf>
    <xf numFmtId="0" fontId="7" fillId="0" borderId="24" xfId="5" applyFont="1" applyBorder="1" applyAlignment="1">
      <alignment horizontal="center" vertical="center" shrinkToFit="1"/>
    </xf>
    <xf numFmtId="0" fontId="7" fillId="0" borderId="25" xfId="5" applyFont="1" applyBorder="1" applyAlignment="1">
      <alignment horizontal="center" vertical="center"/>
    </xf>
    <xf numFmtId="0" fontId="7" fillId="0" borderId="23" xfId="5" applyFont="1" applyBorder="1" applyAlignment="1">
      <alignment horizontal="center" vertical="center"/>
    </xf>
    <xf numFmtId="0" fontId="6" fillId="0" borderId="23" xfId="5" applyBorder="1"/>
    <xf numFmtId="0" fontId="6" fillId="0" borderId="26" xfId="5" applyBorder="1"/>
    <xf numFmtId="0" fontId="7" fillId="0" borderId="42" xfId="5" applyFont="1" applyBorder="1" applyAlignment="1">
      <alignment horizontal="left" vertical="center" shrinkToFit="1"/>
    </xf>
    <xf numFmtId="0" fontId="6" fillId="0" borderId="21" xfId="5" applyBorder="1" applyAlignment="1">
      <alignment horizontal="left"/>
    </xf>
    <xf numFmtId="0" fontId="7" fillId="0" borderId="19" xfId="5" applyFont="1" applyBorder="1" applyAlignment="1">
      <alignment horizontal="center" vertical="center"/>
    </xf>
    <xf numFmtId="0" fontId="7" fillId="0" borderId="9" xfId="5" applyFont="1" applyBorder="1" applyAlignment="1">
      <alignment horizontal="center" vertical="center"/>
    </xf>
    <xf numFmtId="0" fontId="10" fillId="0" borderId="19" xfId="5" applyFont="1" applyBorder="1" applyAlignment="1">
      <alignment horizontal="left" vertical="top"/>
    </xf>
    <xf numFmtId="0" fontId="10" fillId="0" borderId="0" xfId="5" applyFont="1" applyAlignment="1">
      <alignment horizontal="left" vertical="top"/>
    </xf>
    <xf numFmtId="0" fontId="7" fillId="0" borderId="44" xfId="5" applyFont="1" applyBorder="1" applyAlignment="1">
      <alignment horizontal="left" vertical="top"/>
    </xf>
    <xf numFmtId="0" fontId="7" fillId="0" borderId="24" xfId="5" applyFont="1" applyBorder="1" applyAlignment="1">
      <alignment horizontal="left" vertical="top"/>
    </xf>
    <xf numFmtId="0" fontId="6" fillId="0" borderId="10" xfId="5" applyBorder="1" applyAlignment="1">
      <alignment horizontal="center"/>
    </xf>
    <xf numFmtId="0" fontId="6" fillId="0" borderId="24" xfId="5" applyBorder="1" applyAlignment="1">
      <alignment horizontal="center"/>
    </xf>
    <xf numFmtId="0" fontId="7" fillId="0" borderId="25" xfId="5" applyFont="1" applyBorder="1" applyAlignment="1">
      <alignment horizontal="center" vertical="center" shrinkToFit="1"/>
    </xf>
    <xf numFmtId="0" fontId="7" fillId="0" borderId="16" xfId="5" applyFont="1" applyBorder="1" applyAlignment="1">
      <alignment horizontal="center" vertical="center" shrinkToFit="1"/>
    </xf>
    <xf numFmtId="0" fontId="7" fillId="2" borderId="25" xfId="5" applyFont="1" applyFill="1" applyBorder="1" applyAlignment="1">
      <alignment horizontal="center" vertical="center"/>
    </xf>
    <xf numFmtId="0" fontId="7" fillId="2" borderId="23" xfId="5" applyFont="1" applyFill="1" applyBorder="1" applyAlignment="1">
      <alignment horizontal="center" vertical="center"/>
    </xf>
    <xf numFmtId="0" fontId="7" fillId="2" borderId="16" xfId="5" applyFont="1" applyFill="1" applyBorder="1" applyAlignment="1">
      <alignment horizontal="center" vertical="center"/>
    </xf>
    <xf numFmtId="0" fontId="7" fillId="2" borderId="26" xfId="5" applyFont="1" applyFill="1" applyBorder="1" applyAlignment="1">
      <alignment horizontal="center" vertical="center"/>
    </xf>
    <xf numFmtId="0" fontId="7" fillId="0" borderId="42" xfId="5" applyFont="1" applyBorder="1" applyAlignment="1">
      <alignment horizontal="center" vertical="center"/>
    </xf>
    <xf numFmtId="0" fontId="7" fillId="0" borderId="18" xfId="5" applyFont="1" applyBorder="1" applyAlignment="1">
      <alignment horizontal="center" vertical="center"/>
    </xf>
    <xf numFmtId="0" fontId="7" fillId="0" borderId="17" xfId="5" applyFont="1" applyBorder="1" applyAlignment="1">
      <alignment horizontal="center" vertical="center" shrinkToFit="1"/>
    </xf>
    <xf numFmtId="0" fontId="7" fillId="0" borderId="43" xfId="5" applyFont="1" applyBorder="1" applyAlignment="1">
      <alignment horizontal="center" vertical="center" shrinkToFit="1"/>
    </xf>
    <xf numFmtId="0" fontId="7" fillId="0" borderId="26" xfId="5" applyFont="1" applyBorder="1" applyAlignment="1">
      <alignment horizontal="center" vertical="center"/>
    </xf>
    <xf numFmtId="0" fontId="7" fillId="0" borderId="3" xfId="5" applyFont="1" applyBorder="1" applyAlignment="1">
      <alignment horizontal="center" vertical="center"/>
    </xf>
    <xf numFmtId="0" fontId="7" fillId="2" borderId="3" xfId="5" applyFont="1" applyFill="1" applyBorder="1" applyAlignment="1">
      <alignment horizontal="center" vertical="center"/>
    </xf>
    <xf numFmtId="0" fontId="7" fillId="2" borderId="4" xfId="5" applyFont="1" applyFill="1" applyBorder="1" applyAlignment="1">
      <alignment horizontal="center" vertical="center"/>
    </xf>
    <xf numFmtId="0" fontId="7" fillId="2" borderId="21" xfId="5" applyFont="1" applyFill="1" applyBorder="1" applyAlignment="1">
      <alignment horizontal="center" vertical="center"/>
    </xf>
    <xf numFmtId="0" fontId="7" fillId="2" borderId="40" xfId="5" applyFont="1" applyFill="1" applyBorder="1" applyAlignment="1">
      <alignment horizontal="center" vertical="center"/>
    </xf>
    <xf numFmtId="0" fontId="7" fillId="0" borderId="3" xfId="9" applyFont="1" applyBorder="1" applyAlignment="1">
      <alignment horizontal="center" vertical="center" wrapText="1"/>
    </xf>
    <xf numFmtId="0" fontId="6" fillId="0" borderId="4" xfId="5" applyBorder="1"/>
    <xf numFmtId="0" fontId="6" fillId="0" borderId="21" xfId="5" applyBorder="1"/>
    <xf numFmtId="0" fontId="6" fillId="0" borderId="19" xfId="5" applyBorder="1"/>
    <xf numFmtId="0" fontId="6" fillId="0" borderId="37" xfId="5" applyBorder="1"/>
    <xf numFmtId="0" fontId="6" fillId="0" borderId="9" xfId="5" applyBorder="1"/>
    <xf numFmtId="0" fontId="6" fillId="0" borderId="10" xfId="5" applyBorder="1"/>
    <xf numFmtId="0" fontId="6" fillId="0" borderId="24" xfId="5" applyBorder="1"/>
    <xf numFmtId="0" fontId="7" fillId="0" borderId="25" xfId="9" applyFont="1" applyBorder="1" applyAlignment="1">
      <alignment horizontal="center" vertical="center"/>
    </xf>
    <xf numFmtId="0" fontId="6" fillId="0" borderId="23" xfId="5" applyBorder="1" applyAlignment="1">
      <alignment horizontal="center" vertical="center"/>
    </xf>
    <xf numFmtId="0" fontId="6" fillId="0" borderId="26" xfId="5" applyBorder="1" applyAlignment="1">
      <alignment horizontal="center" vertical="center"/>
    </xf>
    <xf numFmtId="0" fontId="7" fillId="0" borderId="28" xfId="9" applyFont="1" applyBorder="1" applyAlignment="1">
      <alignment horizontal="center" vertical="center" wrapText="1"/>
    </xf>
    <xf numFmtId="0" fontId="7" fillId="0" borderId="41" xfId="9" applyFont="1" applyBorder="1" applyAlignment="1">
      <alignment horizontal="center" vertical="center" wrapText="1"/>
    </xf>
    <xf numFmtId="0" fontId="7" fillId="0" borderId="23" xfId="9" applyFont="1" applyBorder="1" applyAlignment="1">
      <alignment horizontal="center" vertical="center"/>
    </xf>
    <xf numFmtId="0" fontId="7" fillId="0" borderId="16" xfId="9" applyFont="1" applyBorder="1" applyAlignment="1">
      <alignment horizontal="center" vertical="center"/>
    </xf>
    <xf numFmtId="0" fontId="7" fillId="0" borderId="36" xfId="5" applyFont="1" applyBorder="1" applyAlignment="1">
      <alignment horizontal="center" vertical="center"/>
    </xf>
    <xf numFmtId="0" fontId="6" fillId="0" borderId="23" xfId="5" applyBorder="1" applyAlignment="1">
      <alignment vertical="center"/>
    </xf>
    <xf numFmtId="0" fontId="6" fillId="0" borderId="26" xfId="5" applyBorder="1" applyAlignment="1">
      <alignment vertical="center"/>
    </xf>
    <xf numFmtId="0" fontId="7" fillId="0" borderId="17" xfId="5" applyFont="1" applyBorder="1" applyAlignment="1">
      <alignment horizontal="left" vertical="center"/>
    </xf>
    <xf numFmtId="0" fontId="7" fillId="0" borderId="25" xfId="5" applyFont="1" applyBorder="1" applyAlignment="1">
      <alignment horizontal="left" vertical="center"/>
    </xf>
    <xf numFmtId="0" fontId="7" fillId="0" borderId="23" xfId="5" applyFont="1" applyBorder="1" applyAlignment="1">
      <alignment horizontal="left" vertical="center"/>
    </xf>
    <xf numFmtId="0" fontId="7" fillId="0" borderId="3" xfId="5" applyFont="1" applyBorder="1" applyAlignment="1">
      <alignment horizontal="left" vertical="center"/>
    </xf>
    <xf numFmtId="0" fontId="6" fillId="0" borderId="4" xfId="5" applyBorder="1" applyAlignment="1">
      <alignment horizontal="left" vertical="center"/>
    </xf>
    <xf numFmtId="0" fontId="6" fillId="0" borderId="21" xfId="5" applyBorder="1" applyAlignment="1">
      <alignment horizontal="left" vertical="center"/>
    </xf>
    <xf numFmtId="0" fontId="6" fillId="0" borderId="19" xfId="5" applyBorder="1" applyAlignment="1">
      <alignment horizontal="left" vertical="center"/>
    </xf>
    <xf numFmtId="0" fontId="6" fillId="0" borderId="37" xfId="5" applyBorder="1" applyAlignment="1">
      <alignment horizontal="left" vertical="center"/>
    </xf>
    <xf numFmtId="0" fontId="6" fillId="0" borderId="9" xfId="5" applyBorder="1" applyAlignment="1">
      <alignment horizontal="left" vertical="center"/>
    </xf>
    <xf numFmtId="0" fontId="6" fillId="0" borderId="10" xfId="5" applyBorder="1" applyAlignment="1">
      <alignment horizontal="left" vertical="center"/>
    </xf>
    <xf numFmtId="0" fontId="6" fillId="0" borderId="24" xfId="5" applyBorder="1" applyAlignment="1">
      <alignment horizontal="left" vertical="center"/>
    </xf>
    <xf numFmtId="0" fontId="7" fillId="0" borderId="19" xfId="8" applyFont="1" applyBorder="1" applyAlignment="1">
      <alignment horizontal="center" vertical="center"/>
    </xf>
    <xf numFmtId="0" fontId="7" fillId="0" borderId="37" xfId="8" applyFont="1" applyBorder="1" applyAlignment="1">
      <alignment horizontal="center" vertical="center"/>
    </xf>
    <xf numFmtId="0" fontId="7" fillId="0" borderId="38" xfId="8" applyFont="1" applyBorder="1" applyAlignment="1">
      <alignment horizontal="center" vertical="center"/>
    </xf>
    <xf numFmtId="0" fontId="7" fillId="0" borderId="39" xfId="8" applyFont="1" applyBorder="1" applyAlignment="1">
      <alignment horizontal="center" vertical="center"/>
    </xf>
    <xf numFmtId="0" fontId="7" fillId="0" borderId="28" xfId="8" applyFont="1" applyBorder="1" applyAlignment="1">
      <alignment horizontal="center" vertical="center"/>
    </xf>
    <xf numFmtId="0" fontId="7" fillId="0" borderId="9" xfId="8" applyFont="1" applyBorder="1" applyAlignment="1">
      <alignment horizontal="center" vertical="center"/>
    </xf>
    <xf numFmtId="0" fontId="7" fillId="0" borderId="17" xfId="8" applyFont="1" applyBorder="1" applyAlignment="1">
      <alignment horizontal="center" vertical="center"/>
    </xf>
    <xf numFmtId="0" fontId="10" fillId="0" borderId="33" xfId="5" applyFont="1" applyBorder="1" applyAlignment="1">
      <alignment horizontal="left" vertical="center" wrapText="1"/>
    </xf>
    <xf numFmtId="0" fontId="10" fillId="0" borderId="34" xfId="5" applyFont="1" applyBorder="1" applyAlignment="1">
      <alignment horizontal="left" vertical="center" wrapText="1"/>
    </xf>
    <xf numFmtId="0" fontId="6" fillId="0" borderId="34" xfId="5" applyBorder="1"/>
    <xf numFmtId="0" fontId="6" fillId="0" borderId="35" xfId="5" applyBorder="1"/>
    <xf numFmtId="0" fontId="7" fillId="0" borderId="0" xfId="5" applyFont="1" applyAlignment="1">
      <alignment horizontal="left" vertical="center"/>
    </xf>
    <xf numFmtId="0" fontId="6" fillId="0" borderId="0" xfId="5" applyAlignment="1">
      <alignment vertical="center"/>
    </xf>
    <xf numFmtId="0" fontId="7" fillId="0" borderId="25" xfId="8" applyFont="1" applyBorder="1" applyAlignment="1">
      <alignment horizontal="center" vertical="center"/>
    </xf>
    <xf numFmtId="0" fontId="7" fillId="0" borderId="17" xfId="8" applyFont="1" applyBorder="1" applyAlignment="1">
      <alignment horizontal="center" vertical="center" shrinkToFit="1"/>
    </xf>
    <xf numFmtId="0" fontId="7" fillId="0" borderId="16" xfId="8" applyFont="1" applyBorder="1" applyAlignment="1">
      <alignment horizontal="center" vertical="center"/>
    </xf>
    <xf numFmtId="0" fontId="7" fillId="0" borderId="23" xfId="8" applyFont="1" applyBorder="1" applyAlignment="1">
      <alignment horizontal="center" vertical="center"/>
    </xf>
    <xf numFmtId="0" fontId="7" fillId="0" borderId="16" xfId="5" applyFont="1" applyBorder="1" applyAlignment="1">
      <alignment horizontal="left" vertical="center"/>
    </xf>
    <xf numFmtId="0" fontId="6" fillId="0" borderId="0" xfId="5" applyAlignment="1">
      <alignment horizontal="center" vertical="center" shrinkToFit="1"/>
    </xf>
    <xf numFmtId="0" fontId="6" fillId="0" borderId="17" xfId="5" applyBorder="1" applyAlignment="1">
      <alignment horizontal="left" vertical="center"/>
    </xf>
    <xf numFmtId="0" fontId="7" fillId="0" borderId="3" xfId="5" applyFont="1" applyBorder="1" applyAlignment="1">
      <alignment horizontal="center" vertical="center" shrinkToFit="1"/>
    </xf>
    <xf numFmtId="0" fontId="6" fillId="0" borderId="21" xfId="5" applyBorder="1" applyAlignment="1">
      <alignment horizontal="center" vertical="center" shrinkToFit="1"/>
    </xf>
    <xf numFmtId="0" fontId="7" fillId="0" borderId="30" xfId="5" applyFont="1" applyBorder="1" applyAlignment="1">
      <alignment horizontal="center" vertical="center"/>
    </xf>
    <xf numFmtId="0" fontId="6" fillId="0" borderId="16" xfId="5" applyBorder="1" applyAlignment="1">
      <alignment horizontal="center" vertical="center"/>
    </xf>
    <xf numFmtId="0" fontId="7" fillId="0" borderId="28" xfId="5" applyFont="1" applyBorder="1" applyAlignment="1">
      <alignment horizontal="center" vertical="center"/>
    </xf>
    <xf numFmtId="0" fontId="7" fillId="0" borderId="30" xfId="5" applyFont="1" applyBorder="1" applyAlignment="1">
      <alignment horizontal="left" vertical="center" wrapText="1"/>
    </xf>
    <xf numFmtId="0" fontId="6" fillId="0" borderId="16" xfId="5" applyBorder="1" applyAlignment="1">
      <alignment vertical="center"/>
    </xf>
    <xf numFmtId="0" fontId="7" fillId="0" borderId="31" xfId="5" applyFont="1" applyBorder="1" applyAlignment="1">
      <alignment horizontal="center" vertical="center"/>
    </xf>
    <xf numFmtId="0" fontId="7" fillId="0" borderId="32" xfId="5" applyFont="1" applyBorder="1" applyAlignment="1">
      <alignment horizontal="center" vertical="center"/>
    </xf>
    <xf numFmtId="0" fontId="33" fillId="0" borderId="19" xfId="11" applyFont="1" applyBorder="1">
      <alignment vertical="center"/>
    </xf>
    <xf numFmtId="0" fontId="33" fillId="0" borderId="9" xfId="11" applyFont="1" applyBorder="1">
      <alignment vertical="center"/>
    </xf>
    <xf numFmtId="0" fontId="33" fillId="0" borderId="0" xfId="11" applyFont="1" applyAlignment="1">
      <alignment horizontal="center" vertical="center" wrapText="1" justifyLastLine="1"/>
    </xf>
    <xf numFmtId="0" fontId="46" fillId="0" borderId="25" xfId="11" applyFont="1" applyBorder="1" applyAlignment="1">
      <alignment horizontal="right" vertical="center" wrapText="1"/>
    </xf>
    <xf numFmtId="0" fontId="46" fillId="0" borderId="16" xfId="11" applyFont="1" applyBorder="1" applyAlignment="1">
      <alignment horizontal="right" vertical="center" wrapText="1"/>
    </xf>
    <xf numFmtId="0" fontId="36" fillId="7" borderId="65" xfId="11" applyFont="1" applyFill="1" applyBorder="1" applyAlignment="1">
      <alignment horizontal="center" vertical="center"/>
    </xf>
    <xf numFmtId="0" fontId="36" fillId="7" borderId="66" xfId="11" applyFont="1" applyFill="1" applyBorder="1" applyAlignment="1">
      <alignment horizontal="center" vertical="center"/>
    </xf>
    <xf numFmtId="0" fontId="36" fillId="7" borderId="67" xfId="11" applyFont="1" applyFill="1" applyBorder="1" applyAlignment="1">
      <alignment horizontal="center" vertical="center"/>
    </xf>
    <xf numFmtId="0" fontId="30" fillId="0" borderId="0" xfId="11" applyFont="1">
      <alignment vertical="center"/>
    </xf>
    <xf numFmtId="0" fontId="33" fillId="5" borderId="0" xfId="11" applyFont="1" applyFill="1" applyAlignment="1">
      <alignment horizontal="right" vertical="center"/>
    </xf>
    <xf numFmtId="0" fontId="34" fillId="0" borderId="0" xfId="11" applyFont="1" applyAlignment="1">
      <alignment horizontal="center" vertical="center"/>
    </xf>
    <xf numFmtId="0" fontId="33" fillId="3" borderId="4" xfId="11" applyFont="1" applyFill="1" applyBorder="1" applyAlignment="1">
      <alignment horizontal="center" vertical="center"/>
    </xf>
    <xf numFmtId="0" fontId="33" fillId="3" borderId="21" xfId="11" applyFont="1" applyFill="1" applyBorder="1" applyAlignment="1">
      <alignment horizontal="center" vertical="center"/>
    </xf>
    <xf numFmtId="0" fontId="46" fillId="0" borderId="25" xfId="11" applyFont="1" applyBorder="1" applyAlignment="1">
      <alignment horizontal="center" vertical="center"/>
    </xf>
    <xf numFmtId="0" fontId="46" fillId="0" borderId="23" xfId="11" applyFont="1" applyBorder="1" applyAlignment="1">
      <alignment horizontal="center" vertical="center"/>
    </xf>
    <xf numFmtId="0" fontId="46" fillId="0" borderId="16" xfId="11" applyFont="1" applyBorder="1" applyAlignment="1">
      <alignment horizontal="center" vertical="center"/>
    </xf>
    <xf numFmtId="0" fontId="55" fillId="0" borderId="0" xfId="11" applyFont="1" applyAlignment="1">
      <alignment horizontal="left" vertical="top" wrapText="1"/>
    </xf>
    <xf numFmtId="0" fontId="33" fillId="0" borderId="25" xfId="11" applyFont="1" applyBorder="1" applyAlignment="1">
      <alignment horizontal="center" vertical="center"/>
    </xf>
    <xf numFmtId="0" fontId="33" fillId="0" borderId="23" xfId="11" applyFont="1" applyBorder="1" applyAlignment="1">
      <alignment horizontal="center" vertical="center"/>
    </xf>
    <xf numFmtId="0" fontId="39" fillId="7" borderId="25" xfId="11" applyFont="1" applyFill="1" applyBorder="1" applyAlignment="1">
      <alignment horizontal="center" vertical="center"/>
    </xf>
    <xf numFmtId="0" fontId="39" fillId="7" borderId="23" xfId="11" applyFont="1" applyFill="1" applyBorder="1" applyAlignment="1">
      <alignment horizontal="center" vertical="center"/>
    </xf>
    <xf numFmtId="0" fontId="39" fillId="7" borderId="16" xfId="11" applyFont="1" applyFill="1" applyBorder="1" applyAlignment="1">
      <alignment horizontal="center" vertical="center"/>
    </xf>
    <xf numFmtId="2" fontId="46" fillId="0" borderId="25" xfId="11" applyNumberFormat="1" applyFont="1" applyBorder="1" applyAlignment="1">
      <alignment horizontal="right" vertical="center" wrapText="1"/>
    </xf>
    <xf numFmtId="0" fontId="41" fillId="0" borderId="3" xfId="11" applyFont="1" applyBorder="1" applyAlignment="1">
      <alignment horizontal="left" vertical="center"/>
    </xf>
    <xf numFmtId="0" fontId="37" fillId="0" borderId="4" xfId="11" applyFont="1" applyBorder="1" applyAlignment="1">
      <alignment horizontal="left" vertical="center"/>
    </xf>
    <xf numFmtId="0" fontId="37" fillId="0" borderId="21" xfId="11" applyFont="1" applyBorder="1" applyAlignment="1">
      <alignment horizontal="left" vertical="center"/>
    </xf>
    <xf numFmtId="0" fontId="36" fillId="7" borderId="56" xfId="11" applyFont="1" applyFill="1" applyBorder="1" applyAlignment="1">
      <alignment horizontal="center" vertical="center"/>
    </xf>
    <xf numFmtId="0" fontId="36" fillId="7" borderId="60" xfId="11" applyFont="1" applyFill="1" applyBorder="1" applyAlignment="1">
      <alignment horizontal="center" vertical="center"/>
    </xf>
    <xf numFmtId="0" fontId="36" fillId="7" borderId="48" xfId="11" applyFont="1" applyFill="1" applyBorder="1" applyAlignment="1">
      <alignment horizontal="center" vertical="center"/>
    </xf>
    <xf numFmtId="0" fontId="39" fillId="7" borderId="36" xfId="11" applyFont="1" applyFill="1" applyBorder="1" applyAlignment="1">
      <alignment horizontal="center" vertical="center"/>
    </xf>
    <xf numFmtId="0" fontId="39" fillId="7" borderId="17" xfId="11" applyFont="1" applyFill="1" applyBorder="1" applyAlignment="1">
      <alignment horizontal="center" vertical="center"/>
    </xf>
    <xf numFmtId="0" fontId="55" fillId="7" borderId="31" xfId="11" applyFont="1" applyFill="1" applyBorder="1" applyAlignment="1">
      <alignment horizontal="center" vertical="center" wrapText="1"/>
    </xf>
    <xf numFmtId="0" fontId="55" fillId="7" borderId="61" xfId="11" applyFont="1" applyFill="1" applyBorder="1" applyAlignment="1">
      <alignment horizontal="center" vertical="center" wrapText="1"/>
    </xf>
    <xf numFmtId="0" fontId="55" fillId="7" borderId="32" xfId="11" applyFont="1" applyFill="1" applyBorder="1" applyAlignment="1">
      <alignment horizontal="center" vertical="center" wrapText="1"/>
    </xf>
    <xf numFmtId="0" fontId="37" fillId="0" borderId="3" xfId="11" applyFont="1" applyBorder="1" applyAlignment="1">
      <alignment horizontal="left" vertical="center"/>
    </xf>
    <xf numFmtId="0" fontId="37" fillId="0" borderId="46" xfId="11" applyFont="1" applyBorder="1" applyAlignment="1">
      <alignment horizontal="center" vertical="center" wrapText="1"/>
    </xf>
    <xf numFmtId="0" fontId="37" fillId="0" borderId="47" xfId="11" applyFont="1" applyBorder="1" applyAlignment="1">
      <alignment horizontal="center" vertical="center" wrapText="1"/>
    </xf>
    <xf numFmtId="0" fontId="36" fillId="0" borderId="3" xfId="11" applyFont="1" applyBorder="1" applyAlignment="1">
      <alignment vertical="center" wrapText="1"/>
    </xf>
    <xf numFmtId="0" fontId="36" fillId="0" borderId="19" xfId="11" applyFont="1" applyBorder="1">
      <alignment vertical="center"/>
    </xf>
    <xf numFmtId="0" fontId="36" fillId="0" borderId="9" xfId="11" applyFont="1" applyBorder="1">
      <alignment vertical="center"/>
    </xf>
    <xf numFmtId="0" fontId="39" fillId="7" borderId="50" xfId="11" applyFont="1" applyFill="1" applyBorder="1" applyAlignment="1">
      <alignment horizontal="center" vertical="center"/>
    </xf>
    <xf numFmtId="0" fontId="39" fillId="7" borderId="70" xfId="11" applyFont="1" applyFill="1" applyBorder="1" applyAlignment="1">
      <alignment horizontal="center" vertical="center"/>
    </xf>
    <xf numFmtId="0" fontId="39" fillId="7" borderId="68" xfId="11" applyFont="1" applyFill="1" applyBorder="1" applyAlignment="1">
      <alignment horizontal="center" vertical="center"/>
    </xf>
    <xf numFmtId="0" fontId="39" fillId="7" borderId="48" xfId="11" applyFont="1" applyFill="1" applyBorder="1" applyAlignment="1">
      <alignment horizontal="center" vertical="center"/>
    </xf>
    <xf numFmtId="0" fontId="46" fillId="0" borderId="33" xfId="11" applyFont="1" applyBorder="1" applyAlignment="1">
      <alignment horizontal="right" vertical="center" wrapText="1"/>
    </xf>
    <xf numFmtId="0" fontId="46" fillId="0" borderId="64" xfId="11" applyFont="1" applyBorder="1" applyAlignment="1">
      <alignment horizontal="right" vertical="center" wrapText="1"/>
    </xf>
    <xf numFmtId="0" fontId="39" fillId="7" borderId="26" xfId="11" applyFont="1" applyFill="1" applyBorder="1" applyAlignment="1">
      <alignment horizontal="center" vertical="center"/>
    </xf>
    <xf numFmtId="0" fontId="50" fillId="0" borderId="71" xfId="11" applyFont="1" applyBorder="1" applyAlignment="1">
      <alignment horizontal="center" vertical="center" shrinkToFit="1"/>
    </xf>
    <xf numFmtId="0" fontId="50" fillId="0" borderId="70" xfId="11" applyFont="1" applyBorder="1" applyAlignment="1">
      <alignment horizontal="center" vertical="center" shrinkToFit="1"/>
    </xf>
    <xf numFmtId="0" fontId="50" fillId="0" borderId="72" xfId="11" applyFont="1" applyBorder="1" applyAlignment="1">
      <alignment horizontal="center" vertical="center" shrinkToFit="1"/>
    </xf>
    <xf numFmtId="0" fontId="50" fillId="0" borderId="64" xfId="11" applyFont="1" applyBorder="1" applyAlignment="1">
      <alignment horizontal="center" vertical="center" shrinkToFit="1"/>
    </xf>
    <xf numFmtId="2" fontId="46" fillId="0" borderId="65" xfId="11" applyNumberFormat="1" applyFont="1" applyBorder="1" applyAlignment="1">
      <alignment horizontal="right" vertical="center" wrapText="1"/>
    </xf>
    <xf numFmtId="0" fontId="46" fillId="0" borderId="67" xfId="11" applyFont="1" applyBorder="1" applyAlignment="1">
      <alignment horizontal="right" vertical="center" wrapText="1"/>
    </xf>
    <xf numFmtId="0" fontId="32" fillId="0" borderId="25" xfId="11" applyFont="1" applyBorder="1" applyAlignment="1">
      <alignment horizontal="center" vertical="center"/>
    </xf>
    <xf numFmtId="0" fontId="32" fillId="0" borderId="23" xfId="11" applyFont="1" applyBorder="1" applyAlignment="1">
      <alignment horizontal="center" vertical="center"/>
    </xf>
    <xf numFmtId="0" fontId="32" fillId="5" borderId="23" xfId="11" applyFont="1" applyFill="1" applyBorder="1" applyAlignment="1">
      <alignment horizontal="center" vertical="center"/>
    </xf>
    <xf numFmtId="0" fontId="51" fillId="0" borderId="23" xfId="11" applyFont="1" applyBorder="1" applyAlignment="1">
      <alignment horizontal="center" vertical="center" shrinkToFit="1"/>
    </xf>
    <xf numFmtId="0" fontId="51" fillId="0" borderId="16" xfId="11" applyFont="1" applyBorder="1" applyAlignment="1">
      <alignment horizontal="center" vertical="center" shrinkToFit="1"/>
    </xf>
    <xf numFmtId="0" fontId="58" fillId="0" borderId="3" xfId="11" applyFont="1" applyBorder="1" applyAlignment="1">
      <alignment horizontal="left" vertical="center"/>
    </xf>
    <xf numFmtId="0" fontId="59" fillId="0" borderId="4" xfId="11" applyFont="1" applyBorder="1" applyAlignment="1">
      <alignment horizontal="left" vertical="center"/>
    </xf>
    <xf numFmtId="0" fontId="59" fillId="0" borderId="21" xfId="11" applyFont="1" applyBorder="1" applyAlignment="1">
      <alignment horizontal="left" vertical="center"/>
    </xf>
    <xf numFmtId="0" fontId="37" fillId="0" borderId="62" xfId="11" applyFont="1" applyBorder="1" applyAlignment="1">
      <alignment horizontal="center" vertical="center" wrapText="1"/>
    </xf>
    <xf numFmtId="0" fontId="37" fillId="0" borderId="63" xfId="11" applyFont="1" applyBorder="1" applyAlignment="1">
      <alignment horizontal="center" vertical="center" wrapText="1"/>
    </xf>
    <xf numFmtId="0" fontId="39" fillId="7" borderId="68" xfId="11" applyFont="1" applyFill="1" applyBorder="1" applyAlignment="1">
      <alignment horizontal="center" vertical="center" wrapText="1"/>
    </xf>
    <xf numFmtId="0" fontId="39" fillId="7" borderId="48" xfId="11" applyFont="1" applyFill="1" applyBorder="1" applyAlignment="1">
      <alignment horizontal="center" vertical="center" wrapText="1"/>
    </xf>
  </cellXfs>
  <cellStyles count="14">
    <cellStyle name="Normal 2" xfId="1" xr:uid="{00000000-0005-0000-0000-000000000000}"/>
    <cellStyle name="桁区切り" xfId="10" builtinId="6"/>
    <cellStyle name="通貨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3 2" xfId="11" xr:uid="{770EC84A-6231-45B2-B9CD-A3A9C8BADB86}"/>
    <cellStyle name="標準 4" xfId="6" xr:uid="{00000000-0005-0000-0000-000006000000}"/>
    <cellStyle name="標準 4 2" xfId="12" xr:uid="{959312BD-52E1-4BDD-B580-7A05086E8C52}"/>
    <cellStyle name="標準 5" xfId="13" xr:uid="{D6A8DFEB-5AA0-4810-861D-64A51C1207EF}"/>
    <cellStyle name="標準_③-２加算様式（就労）" xfId="7" xr:uid="{00000000-0005-0000-0000-000007000000}"/>
    <cellStyle name="標準_⑨指定申請様式（案）（多機能用総括表）" xfId="8" xr:uid="{00000000-0005-0000-0000-000008000000}"/>
    <cellStyle name="標準_事業者指定様式（多機能用総括表）作業ファイル" xfId="9" xr:uid="{00000000-0005-0000-0000-000009000000}"/>
  </cellStyles>
  <dxfs count="3">
    <dxf>
      <fill>
        <patternFill>
          <bgColor rgb="FFA6A6A6"/>
        </patternFill>
      </fill>
    </dxf>
    <dxf>
      <fill>
        <patternFill>
          <bgColor theme="2" tint="-0.24994659260841701"/>
        </patternFill>
      </fill>
    </dxf>
    <dxf>
      <fill>
        <patternFill>
          <bgColor theme="2" tint="-0.24994659260841701"/>
        </patternFill>
      </fill>
    </dxf>
  </dxfs>
  <tableStyles count="0" defaultTableStyle="TableStyleMedium2" defaultPivotStyle="PivotStyleLight16"/>
  <colors>
    <mruColors>
      <color rgb="FFA6A6A6"/>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dimension ref="A1:U66"/>
  <sheetViews>
    <sheetView showGridLines="0" view="pageBreakPreview" zoomScaleNormal="80" zoomScaleSheetLayoutView="100" workbookViewId="0">
      <selection activeCell="A33" sqref="A33:A49"/>
    </sheetView>
  </sheetViews>
  <sheetFormatPr defaultColWidth="8.25" defaultRowHeight="12.75" customHeight="1"/>
  <cols>
    <col min="1" max="20" width="3.875" style="2" customWidth="1"/>
    <col min="21" max="255" width="4.25" style="2" customWidth="1"/>
    <col min="256" max="16384" width="8.25" style="2"/>
  </cols>
  <sheetData>
    <row r="1" spans="1:20" ht="12.75" customHeight="1">
      <c r="A1" s="1" t="s">
        <v>0</v>
      </c>
    </row>
    <row r="2" spans="1:20" ht="12.75" customHeight="1">
      <c r="L2" s="31" t="s">
        <v>1</v>
      </c>
    </row>
    <row r="3" spans="1:20" ht="12.75" customHeight="1" thickBot="1">
      <c r="A3" s="270"/>
      <c r="B3" s="3"/>
      <c r="C3" s="3"/>
      <c r="D3" s="3"/>
      <c r="E3" s="3"/>
      <c r="F3" s="3"/>
      <c r="G3" s="3"/>
      <c r="H3" s="3"/>
      <c r="I3" s="271"/>
    </row>
    <row r="4" spans="1:20" ht="12.75" customHeight="1" thickBot="1">
      <c r="A4" s="270"/>
      <c r="B4" s="3"/>
      <c r="C4" s="3"/>
      <c r="D4" s="3"/>
      <c r="E4" s="3"/>
      <c r="F4" s="3"/>
      <c r="G4" s="3"/>
      <c r="H4" s="3"/>
      <c r="I4" s="271"/>
      <c r="N4" s="272" t="s">
        <v>2</v>
      </c>
      <c r="O4" s="273"/>
      <c r="P4" s="274"/>
      <c r="Q4" s="274"/>
      <c r="R4" s="274"/>
      <c r="S4" s="274"/>
      <c r="T4" s="275"/>
    </row>
    <row r="5" spans="1:20" ht="12.75" customHeight="1" thickBot="1">
      <c r="B5" s="32"/>
      <c r="C5" s="33"/>
      <c r="D5" s="33"/>
      <c r="E5" s="33"/>
      <c r="F5" s="33"/>
      <c r="G5" s="33"/>
      <c r="H5" s="33"/>
    </row>
    <row r="6" spans="1:20" ht="12.75" customHeight="1">
      <c r="A6" s="4"/>
      <c r="B6" s="276" t="s">
        <v>3</v>
      </c>
      <c r="C6" s="277"/>
      <c r="D6" s="278"/>
      <c r="E6" s="279"/>
      <c r="F6" s="279"/>
      <c r="G6" s="279"/>
      <c r="H6" s="279"/>
      <c r="I6" s="279"/>
      <c r="J6" s="279"/>
      <c r="K6" s="279"/>
      <c r="L6" s="279"/>
      <c r="M6" s="279"/>
      <c r="N6" s="279"/>
      <c r="O6" s="279"/>
      <c r="P6" s="279"/>
      <c r="Q6" s="279"/>
      <c r="R6" s="280"/>
      <c r="S6" s="280"/>
      <c r="T6" s="281"/>
    </row>
    <row r="7" spans="1:20" ht="12.75" customHeight="1">
      <c r="A7" s="5" t="s">
        <v>4</v>
      </c>
      <c r="B7" s="282" t="s">
        <v>5</v>
      </c>
      <c r="C7" s="283"/>
      <c r="D7" s="284"/>
      <c r="E7" s="285"/>
      <c r="F7" s="285"/>
      <c r="G7" s="285"/>
      <c r="H7" s="285"/>
      <c r="I7" s="285"/>
      <c r="J7" s="285"/>
      <c r="K7" s="285"/>
      <c r="L7" s="285"/>
      <c r="M7" s="285"/>
      <c r="N7" s="285"/>
      <c r="O7" s="285"/>
      <c r="P7" s="285"/>
      <c r="Q7" s="285"/>
      <c r="R7" s="286"/>
      <c r="S7" s="286"/>
      <c r="T7" s="287"/>
    </row>
    <row r="8" spans="1:20" ht="12.75" customHeight="1">
      <c r="A8" s="5"/>
      <c r="B8" s="288" t="s">
        <v>6</v>
      </c>
      <c r="C8" s="289"/>
      <c r="D8" s="6" t="s">
        <v>7</v>
      </c>
      <c r="E8" s="7"/>
      <c r="F8" s="7"/>
      <c r="G8" s="7"/>
      <c r="H8" s="7"/>
      <c r="I8" s="7"/>
      <c r="J8" s="7"/>
      <c r="K8" s="7"/>
      <c r="L8" s="7"/>
      <c r="M8" s="7"/>
      <c r="N8" s="7"/>
      <c r="O8" s="7"/>
      <c r="P8" s="7"/>
      <c r="Q8" s="7"/>
      <c r="R8" s="7"/>
      <c r="S8" s="7"/>
      <c r="T8" s="8"/>
    </row>
    <row r="9" spans="1:20" ht="12.75" customHeight="1">
      <c r="A9" s="5" t="s">
        <v>8</v>
      </c>
      <c r="B9" s="290"/>
      <c r="C9" s="291"/>
      <c r="D9" s="9"/>
      <c r="E9" s="10"/>
      <c r="F9" s="11" t="s">
        <v>9</v>
      </c>
      <c r="G9" s="12"/>
      <c r="H9" s="12"/>
      <c r="I9" s="294" t="s">
        <v>10</v>
      </c>
      <c r="J9" s="294"/>
      <c r="K9" s="10"/>
      <c r="L9" s="10"/>
      <c r="M9" s="10"/>
      <c r="N9" s="10"/>
      <c r="O9" s="10"/>
      <c r="P9" s="10"/>
      <c r="Q9" s="10"/>
      <c r="R9" s="10"/>
      <c r="S9" s="10"/>
      <c r="T9" s="13"/>
    </row>
    <row r="10" spans="1:20" ht="12.75" customHeight="1">
      <c r="A10" s="14"/>
      <c r="B10" s="292"/>
      <c r="C10" s="293"/>
      <c r="D10" s="15"/>
      <c r="E10" s="16"/>
      <c r="F10" s="16"/>
      <c r="G10" s="16"/>
      <c r="H10" s="16"/>
      <c r="I10" s="16"/>
      <c r="J10" s="16"/>
      <c r="K10" s="16"/>
      <c r="L10" s="16"/>
      <c r="M10" s="16"/>
      <c r="N10" s="16"/>
      <c r="O10" s="16"/>
      <c r="P10" s="16"/>
      <c r="Q10" s="16"/>
      <c r="R10" s="16"/>
      <c r="S10" s="16"/>
      <c r="T10" s="17"/>
    </row>
    <row r="11" spans="1:20" ht="12.75" customHeight="1">
      <c r="A11" s="18"/>
      <c r="B11" s="282" t="s">
        <v>11</v>
      </c>
      <c r="C11" s="283"/>
      <c r="D11" s="283" t="s">
        <v>12</v>
      </c>
      <c r="E11" s="283"/>
      <c r="F11" s="295"/>
      <c r="G11" s="295"/>
      <c r="H11" s="295"/>
      <c r="I11" s="295"/>
      <c r="J11" s="296"/>
      <c r="K11" s="297" t="s">
        <v>13</v>
      </c>
      <c r="L11" s="297"/>
      <c r="M11" s="284"/>
      <c r="N11" s="285"/>
      <c r="O11" s="285"/>
      <c r="P11" s="285"/>
      <c r="Q11" s="285"/>
      <c r="R11" s="286"/>
      <c r="S11" s="286"/>
      <c r="T11" s="287"/>
    </row>
    <row r="12" spans="1:20" ht="12.75" customHeight="1">
      <c r="A12" s="298" t="s">
        <v>14</v>
      </c>
      <c r="B12" s="299"/>
      <c r="C12" s="299"/>
      <c r="D12" s="299"/>
      <c r="E12" s="299"/>
      <c r="F12" s="299"/>
      <c r="G12" s="299"/>
      <c r="H12" s="299"/>
      <c r="I12" s="300"/>
      <c r="J12" s="301" t="s">
        <v>15</v>
      </c>
      <c r="K12" s="302"/>
      <c r="L12" s="302"/>
      <c r="M12" s="302"/>
      <c r="N12" s="302"/>
      <c r="O12" s="302"/>
      <c r="P12" s="302"/>
      <c r="Q12" s="302"/>
      <c r="R12" s="303"/>
      <c r="S12" s="303"/>
      <c r="T12" s="304"/>
    </row>
    <row r="13" spans="1:20" ht="13.5">
      <c r="A13" s="305" t="s">
        <v>16</v>
      </c>
      <c r="B13" s="306"/>
      <c r="C13" s="283" t="s">
        <v>3</v>
      </c>
      <c r="D13" s="301"/>
      <c r="E13" s="19"/>
      <c r="F13" s="20"/>
      <c r="G13" s="20"/>
      <c r="H13" s="20"/>
      <c r="I13" s="21"/>
      <c r="J13" s="307" t="s">
        <v>17</v>
      </c>
      <c r="K13" s="291"/>
      <c r="L13" s="309" t="s">
        <v>18</v>
      </c>
      <c r="M13" s="310"/>
      <c r="N13" s="310"/>
      <c r="O13" s="310"/>
      <c r="P13" s="310"/>
      <c r="Q13" s="310"/>
      <c r="R13" s="286"/>
      <c r="S13" s="286"/>
      <c r="T13" s="287"/>
    </row>
    <row r="14" spans="1:20" ht="20.25" customHeight="1">
      <c r="A14" s="311" t="s">
        <v>19</v>
      </c>
      <c r="B14" s="312"/>
      <c r="C14" s="283" t="s">
        <v>20</v>
      </c>
      <c r="D14" s="301"/>
      <c r="E14" s="308"/>
      <c r="F14" s="313"/>
      <c r="G14" s="313"/>
      <c r="H14" s="313"/>
      <c r="I14" s="314"/>
      <c r="J14" s="308"/>
      <c r="K14" s="292"/>
      <c r="L14" s="22"/>
      <c r="M14" s="23"/>
      <c r="N14" s="23"/>
      <c r="O14" s="23"/>
      <c r="P14" s="23"/>
      <c r="Q14" s="23"/>
      <c r="R14" s="23"/>
      <c r="S14" s="23"/>
      <c r="T14" s="24"/>
    </row>
    <row r="15" spans="1:20" ht="12.75" customHeight="1">
      <c r="A15" s="321" t="s">
        <v>21</v>
      </c>
      <c r="B15" s="288"/>
      <c r="C15" s="288"/>
      <c r="D15" s="288"/>
      <c r="E15" s="289"/>
      <c r="F15" s="283" t="s">
        <v>22</v>
      </c>
      <c r="G15" s="283"/>
      <c r="H15" s="283"/>
      <c r="I15" s="315" t="s">
        <v>23</v>
      </c>
      <c r="J15" s="299"/>
      <c r="K15" s="316"/>
      <c r="L15" s="283" t="s">
        <v>24</v>
      </c>
      <c r="M15" s="283"/>
      <c r="N15" s="283"/>
      <c r="O15" s="283" t="s">
        <v>25</v>
      </c>
      <c r="P15" s="283"/>
      <c r="Q15" s="301"/>
      <c r="R15" s="323" t="s">
        <v>26</v>
      </c>
      <c r="S15" s="323"/>
      <c r="T15" s="324"/>
    </row>
    <row r="16" spans="1:20" ht="12.75" customHeight="1">
      <c r="A16" s="322"/>
      <c r="B16" s="292"/>
      <c r="C16" s="292"/>
      <c r="D16" s="292"/>
      <c r="E16" s="293"/>
      <c r="F16" s="25" t="s">
        <v>27</v>
      </c>
      <c r="G16" s="301" t="s">
        <v>28</v>
      </c>
      <c r="H16" s="282"/>
      <c r="I16" s="26" t="s">
        <v>27</v>
      </c>
      <c r="J16" s="301" t="s">
        <v>28</v>
      </c>
      <c r="K16" s="282"/>
      <c r="L16" s="26" t="s">
        <v>27</v>
      </c>
      <c r="M16" s="301" t="s">
        <v>28</v>
      </c>
      <c r="N16" s="282"/>
      <c r="O16" s="26" t="s">
        <v>27</v>
      </c>
      <c r="P16" s="301" t="s">
        <v>28</v>
      </c>
      <c r="Q16" s="302"/>
      <c r="R16" s="26" t="s">
        <v>27</v>
      </c>
      <c r="S16" s="301" t="s">
        <v>28</v>
      </c>
      <c r="T16" s="325"/>
    </row>
    <row r="17" spans="1:20" ht="12.75" customHeight="1">
      <c r="A17" s="27"/>
      <c r="B17" s="326" t="s">
        <v>29</v>
      </c>
      <c r="C17" s="289"/>
      <c r="D17" s="315" t="s">
        <v>30</v>
      </c>
      <c r="E17" s="316"/>
      <c r="F17" s="26"/>
      <c r="G17" s="301"/>
      <c r="H17" s="282"/>
      <c r="I17" s="26"/>
      <c r="J17" s="301"/>
      <c r="K17" s="282"/>
      <c r="L17" s="26"/>
      <c r="M17" s="301"/>
      <c r="N17" s="282"/>
      <c r="O17" s="26"/>
      <c r="P17" s="301"/>
      <c r="Q17" s="302"/>
      <c r="R17" s="26"/>
      <c r="S17" s="301"/>
      <c r="T17" s="325"/>
    </row>
    <row r="18" spans="1:20" ht="12.75" customHeight="1">
      <c r="A18" s="27"/>
      <c r="B18" s="308"/>
      <c r="C18" s="293"/>
      <c r="D18" s="315" t="s">
        <v>31</v>
      </c>
      <c r="E18" s="316"/>
      <c r="F18" s="26"/>
      <c r="G18" s="301"/>
      <c r="H18" s="282"/>
      <c r="I18" s="26"/>
      <c r="J18" s="301"/>
      <c r="K18" s="282"/>
      <c r="L18" s="26"/>
      <c r="M18" s="301"/>
      <c r="N18" s="282"/>
      <c r="O18" s="26"/>
      <c r="P18" s="301"/>
      <c r="Q18" s="302"/>
      <c r="R18" s="26"/>
      <c r="S18" s="301"/>
      <c r="T18" s="325"/>
    </row>
    <row r="19" spans="1:20" ht="12.75" customHeight="1">
      <c r="A19" s="27"/>
      <c r="B19" s="315" t="s">
        <v>32</v>
      </c>
      <c r="C19" s="299"/>
      <c r="D19" s="299"/>
      <c r="E19" s="316"/>
      <c r="F19" s="301"/>
      <c r="G19" s="302"/>
      <c r="H19" s="282"/>
      <c r="I19" s="301"/>
      <c r="J19" s="302"/>
      <c r="K19" s="282"/>
      <c r="L19" s="301"/>
      <c r="M19" s="302"/>
      <c r="N19" s="282"/>
      <c r="O19" s="301"/>
      <c r="P19" s="302"/>
      <c r="Q19" s="302"/>
      <c r="R19" s="301"/>
      <c r="S19" s="302"/>
      <c r="T19" s="325"/>
    </row>
    <row r="20" spans="1:20" ht="12.75" customHeight="1">
      <c r="A20" s="27"/>
      <c r="B20" s="315" t="s">
        <v>33</v>
      </c>
      <c r="C20" s="299"/>
      <c r="D20" s="299"/>
      <c r="E20" s="316"/>
      <c r="F20" s="317"/>
      <c r="G20" s="318"/>
      <c r="H20" s="319"/>
      <c r="I20" s="317"/>
      <c r="J20" s="318"/>
      <c r="K20" s="319"/>
      <c r="L20" s="317"/>
      <c r="M20" s="318"/>
      <c r="N20" s="319"/>
      <c r="O20" s="317"/>
      <c r="P20" s="318"/>
      <c r="Q20" s="318"/>
      <c r="R20" s="317"/>
      <c r="S20" s="318"/>
      <c r="T20" s="320"/>
    </row>
    <row r="21" spans="1:20" ht="12.75" customHeight="1">
      <c r="A21" s="27"/>
      <c r="B21" s="288"/>
      <c r="C21" s="288"/>
      <c r="D21" s="288"/>
      <c r="E21" s="289"/>
      <c r="F21" s="283" t="s">
        <v>34</v>
      </c>
      <c r="G21" s="283"/>
      <c r="H21" s="283"/>
      <c r="I21" s="301" t="s">
        <v>35</v>
      </c>
      <c r="J21" s="302"/>
      <c r="K21" s="282"/>
      <c r="L21" s="315" t="s">
        <v>36</v>
      </c>
      <c r="M21" s="299"/>
      <c r="N21" s="316"/>
      <c r="O21" s="301" t="s">
        <v>37</v>
      </c>
      <c r="P21" s="302"/>
      <c r="Q21" s="302"/>
      <c r="R21" s="34"/>
      <c r="T21" s="35"/>
    </row>
    <row r="22" spans="1:20" ht="12.75" customHeight="1">
      <c r="A22" s="27"/>
      <c r="B22" s="292"/>
      <c r="C22" s="292"/>
      <c r="D22" s="292"/>
      <c r="E22" s="293"/>
      <c r="F22" s="25" t="s">
        <v>27</v>
      </c>
      <c r="G22" s="301" t="s">
        <v>28</v>
      </c>
      <c r="H22" s="282"/>
      <c r="I22" s="26" t="s">
        <v>27</v>
      </c>
      <c r="J22" s="301" t="s">
        <v>28</v>
      </c>
      <c r="K22" s="282"/>
      <c r="L22" s="26" t="s">
        <v>27</v>
      </c>
      <c r="M22" s="301" t="s">
        <v>28</v>
      </c>
      <c r="N22" s="282"/>
      <c r="O22" s="26" t="s">
        <v>27</v>
      </c>
      <c r="P22" s="301" t="s">
        <v>28</v>
      </c>
      <c r="Q22" s="302"/>
      <c r="R22" s="34"/>
      <c r="T22" s="35"/>
    </row>
    <row r="23" spans="1:20" ht="12.75" customHeight="1">
      <c r="A23" s="27"/>
      <c r="B23" s="326" t="s">
        <v>29</v>
      </c>
      <c r="C23" s="289"/>
      <c r="D23" s="315" t="s">
        <v>30</v>
      </c>
      <c r="E23" s="316"/>
      <c r="F23" s="26"/>
      <c r="G23" s="301"/>
      <c r="H23" s="282"/>
      <c r="I23" s="26"/>
      <c r="J23" s="301"/>
      <c r="K23" s="282"/>
      <c r="L23" s="26"/>
      <c r="M23" s="301"/>
      <c r="N23" s="282"/>
      <c r="O23" s="26"/>
      <c r="P23" s="301"/>
      <c r="Q23" s="302"/>
      <c r="R23" s="34"/>
      <c r="T23" s="35"/>
    </row>
    <row r="24" spans="1:20" ht="12.75" customHeight="1">
      <c r="A24" s="27"/>
      <c r="B24" s="308"/>
      <c r="C24" s="293"/>
      <c r="D24" s="315" t="s">
        <v>31</v>
      </c>
      <c r="E24" s="316"/>
      <c r="F24" s="26"/>
      <c r="G24" s="301"/>
      <c r="H24" s="282"/>
      <c r="I24" s="26"/>
      <c r="J24" s="301"/>
      <c r="K24" s="282"/>
      <c r="L24" s="26"/>
      <c r="M24" s="301"/>
      <c r="N24" s="282"/>
      <c r="O24" s="26"/>
      <c r="P24" s="301"/>
      <c r="Q24" s="302"/>
      <c r="R24" s="34"/>
      <c r="T24" s="35"/>
    </row>
    <row r="25" spans="1:20" ht="12.75" customHeight="1">
      <c r="A25" s="27"/>
      <c r="B25" s="315" t="s">
        <v>32</v>
      </c>
      <c r="C25" s="299"/>
      <c r="D25" s="299"/>
      <c r="E25" s="316"/>
      <c r="F25" s="301"/>
      <c r="G25" s="302"/>
      <c r="H25" s="282"/>
      <c r="I25" s="301"/>
      <c r="J25" s="302"/>
      <c r="K25" s="282"/>
      <c r="L25" s="301"/>
      <c r="M25" s="302"/>
      <c r="N25" s="282"/>
      <c r="O25" s="283"/>
      <c r="P25" s="283"/>
      <c r="Q25" s="301"/>
      <c r="R25" s="34"/>
      <c r="T25" s="35"/>
    </row>
    <row r="26" spans="1:20" ht="12.75" customHeight="1">
      <c r="A26" s="27"/>
      <c r="B26" s="315" t="s">
        <v>33</v>
      </c>
      <c r="C26" s="299"/>
      <c r="D26" s="299"/>
      <c r="E26" s="316"/>
      <c r="F26" s="327"/>
      <c r="G26" s="328"/>
      <c r="H26" s="329"/>
      <c r="I26" s="327"/>
      <c r="J26" s="328"/>
      <c r="K26" s="329"/>
      <c r="L26" s="327"/>
      <c r="M26" s="328"/>
      <c r="N26" s="329"/>
      <c r="O26" s="330"/>
      <c r="P26" s="330"/>
      <c r="Q26" s="327"/>
      <c r="R26" s="34"/>
      <c r="T26" s="35"/>
    </row>
    <row r="27" spans="1:20" s="37" customFormat="1" ht="13.5" customHeight="1">
      <c r="A27" s="36"/>
      <c r="B27" s="331" t="s">
        <v>38</v>
      </c>
      <c r="C27" s="332"/>
      <c r="D27" s="332"/>
      <c r="E27" s="333"/>
      <c r="F27" s="339" t="s">
        <v>39</v>
      </c>
      <c r="G27" s="340"/>
      <c r="H27" s="340"/>
      <c r="I27" s="340"/>
      <c r="J27" s="340"/>
      <c r="K27" s="340"/>
      <c r="L27" s="340"/>
      <c r="M27" s="340"/>
      <c r="N27" s="340"/>
      <c r="O27" s="340"/>
      <c r="P27" s="340"/>
      <c r="Q27" s="340"/>
      <c r="R27" s="340"/>
      <c r="S27" s="340"/>
      <c r="T27" s="341"/>
    </row>
    <row r="28" spans="1:20" s="37" customFormat="1" ht="13.5" customHeight="1">
      <c r="A28" s="36"/>
      <c r="B28" s="334"/>
      <c r="C28" s="286"/>
      <c r="D28" s="286"/>
      <c r="E28" s="335"/>
      <c r="F28" s="38" t="s">
        <v>40</v>
      </c>
      <c r="G28" s="39"/>
      <c r="H28" s="39"/>
      <c r="I28" s="342" t="s">
        <v>41</v>
      </c>
      <c r="J28" s="342"/>
      <c r="K28" s="342"/>
      <c r="L28" s="342"/>
      <c r="M28" s="342" t="s">
        <v>42</v>
      </c>
      <c r="N28" s="342"/>
      <c r="O28" s="342"/>
      <c r="P28" s="342"/>
      <c r="Q28" s="342" t="s">
        <v>43</v>
      </c>
      <c r="R28" s="342"/>
      <c r="S28" s="342"/>
      <c r="T28" s="343"/>
    </row>
    <row r="29" spans="1:20" s="37" customFormat="1" ht="13.5" customHeight="1">
      <c r="A29" s="36"/>
      <c r="B29" s="334"/>
      <c r="C29" s="286"/>
      <c r="D29" s="286"/>
      <c r="E29" s="335"/>
      <c r="F29" s="38" t="s">
        <v>44</v>
      </c>
      <c r="G29" s="39"/>
      <c r="H29" s="39"/>
      <c r="I29" s="339"/>
      <c r="J29" s="344"/>
      <c r="K29" s="344"/>
      <c r="L29" s="345"/>
      <c r="M29" s="339"/>
      <c r="N29" s="344"/>
      <c r="O29" s="344"/>
      <c r="P29" s="345"/>
      <c r="Q29" s="339"/>
      <c r="R29" s="303"/>
      <c r="S29" s="303"/>
      <c r="T29" s="304"/>
    </row>
    <row r="30" spans="1:20" s="37" customFormat="1" ht="13.5" customHeight="1">
      <c r="A30" s="36"/>
      <c r="B30" s="334"/>
      <c r="C30" s="286"/>
      <c r="D30" s="286"/>
      <c r="E30" s="335"/>
      <c r="F30" s="38" t="s">
        <v>45</v>
      </c>
      <c r="G30" s="39"/>
      <c r="H30" s="39"/>
      <c r="I30" s="339"/>
      <c r="J30" s="344"/>
      <c r="K30" s="344"/>
      <c r="L30" s="345"/>
      <c r="M30" s="339"/>
      <c r="N30" s="344"/>
      <c r="O30" s="344"/>
      <c r="P30" s="345"/>
      <c r="Q30" s="339"/>
      <c r="R30" s="303"/>
      <c r="S30" s="303"/>
      <c r="T30" s="304"/>
    </row>
    <row r="31" spans="1:20" s="37" customFormat="1" ht="13.5" customHeight="1">
      <c r="A31" s="40"/>
      <c r="B31" s="336"/>
      <c r="C31" s="337"/>
      <c r="D31" s="337"/>
      <c r="E31" s="338"/>
      <c r="F31" s="38" t="s">
        <v>46</v>
      </c>
      <c r="G31" s="39"/>
      <c r="H31" s="39"/>
      <c r="I31" s="339"/>
      <c r="J31" s="344"/>
      <c r="K31" s="344"/>
      <c r="L31" s="345"/>
      <c r="M31" s="339"/>
      <c r="N31" s="344"/>
      <c r="O31" s="344"/>
      <c r="P31" s="345"/>
      <c r="Q31" s="339"/>
      <c r="R31" s="303"/>
      <c r="S31" s="303"/>
      <c r="T31" s="304"/>
    </row>
    <row r="32" spans="1:20" ht="12.75" customHeight="1">
      <c r="A32" s="346" t="s">
        <v>47</v>
      </c>
      <c r="B32" s="283"/>
      <c r="C32" s="283"/>
      <c r="D32" s="283"/>
      <c r="E32" s="283"/>
      <c r="F32" s="301"/>
      <c r="G32" s="302"/>
      <c r="H32" s="302"/>
      <c r="I32" s="302"/>
      <c r="J32" s="302"/>
      <c r="K32" s="302"/>
      <c r="L32" s="302"/>
      <c r="M32" s="302"/>
      <c r="N32" s="302"/>
      <c r="O32" s="302"/>
      <c r="P32" s="302"/>
      <c r="Q32" s="302"/>
      <c r="R32" s="347"/>
      <c r="S32" s="347"/>
      <c r="T32" s="348"/>
    </row>
    <row r="33" spans="1:21" ht="12.75" customHeight="1">
      <c r="A33" s="346"/>
      <c r="B33" s="349" t="s">
        <v>48</v>
      </c>
      <c r="C33" s="349"/>
      <c r="D33" s="349"/>
      <c r="E33" s="349"/>
      <c r="F33" s="350" t="s">
        <v>49</v>
      </c>
      <c r="G33" s="351"/>
      <c r="H33" s="351"/>
      <c r="I33" s="351"/>
      <c r="J33" s="351"/>
      <c r="K33" s="351"/>
      <c r="L33" s="351"/>
      <c r="M33" s="351"/>
      <c r="N33" s="351"/>
      <c r="O33" s="351"/>
      <c r="P33" s="351"/>
      <c r="Q33" s="351"/>
      <c r="R33" s="347"/>
      <c r="S33" s="347"/>
      <c r="T33" s="348"/>
    </row>
    <row r="34" spans="1:21" ht="12.75" customHeight="1">
      <c r="A34" s="346"/>
      <c r="B34" s="349" t="s">
        <v>50</v>
      </c>
      <c r="C34" s="349"/>
      <c r="D34" s="349"/>
      <c r="E34" s="349"/>
      <c r="F34" s="350" t="s">
        <v>51</v>
      </c>
      <c r="G34" s="351"/>
      <c r="H34" s="351"/>
      <c r="I34" s="351"/>
      <c r="J34" s="351"/>
      <c r="K34" s="351"/>
      <c r="L34" s="351"/>
      <c r="M34" s="351"/>
      <c r="N34" s="351"/>
      <c r="O34" s="351"/>
      <c r="P34" s="351"/>
      <c r="Q34" s="351"/>
      <c r="R34" s="347"/>
      <c r="S34" s="347"/>
      <c r="T34" s="348"/>
    </row>
    <row r="35" spans="1:21" ht="12.75" customHeight="1">
      <c r="A35" s="346"/>
      <c r="B35" s="352" t="s">
        <v>52</v>
      </c>
      <c r="C35" s="353"/>
      <c r="D35" s="353"/>
      <c r="E35" s="354"/>
      <c r="F35" s="360" t="s">
        <v>53</v>
      </c>
      <c r="G35" s="361"/>
      <c r="H35" s="362" t="s">
        <v>54</v>
      </c>
      <c r="I35" s="362"/>
      <c r="J35" s="362"/>
      <c r="K35" s="362"/>
      <c r="L35" s="362"/>
      <c r="M35" s="362"/>
      <c r="N35" s="362"/>
      <c r="O35" s="362"/>
      <c r="P35" s="362"/>
      <c r="Q35" s="363"/>
      <c r="R35" s="41"/>
      <c r="S35" s="42"/>
      <c r="T35" s="43"/>
    </row>
    <row r="36" spans="1:21" ht="12.75" customHeight="1">
      <c r="A36" s="346"/>
      <c r="B36" s="355"/>
      <c r="C36" s="271"/>
      <c r="D36" s="271"/>
      <c r="E36" s="356"/>
      <c r="F36" s="360"/>
      <c r="G36" s="361"/>
      <c r="H36" s="364" t="s">
        <v>55</v>
      </c>
      <c r="I36" s="364"/>
      <c r="J36" s="364" t="s">
        <v>56</v>
      </c>
      <c r="K36" s="364"/>
      <c r="L36" s="364" t="s">
        <v>57</v>
      </c>
      <c r="M36" s="364"/>
      <c r="N36" s="364" t="s">
        <v>58</v>
      </c>
      <c r="O36" s="364"/>
      <c r="P36" s="364" t="s">
        <v>59</v>
      </c>
      <c r="Q36" s="365"/>
      <c r="R36" s="34"/>
      <c r="T36" s="35"/>
    </row>
    <row r="37" spans="1:21" ht="12.75" customHeight="1">
      <c r="A37" s="346"/>
      <c r="B37" s="355"/>
      <c r="C37" s="271"/>
      <c r="D37" s="271"/>
      <c r="E37" s="356"/>
      <c r="F37" s="366"/>
      <c r="G37" s="366"/>
      <c r="H37" s="366"/>
      <c r="I37" s="366"/>
      <c r="J37" s="366"/>
      <c r="K37" s="366"/>
      <c r="L37" s="366"/>
      <c r="M37" s="366"/>
      <c r="N37" s="366"/>
      <c r="O37" s="366"/>
      <c r="P37" s="366"/>
      <c r="Q37" s="373"/>
      <c r="R37" s="34"/>
      <c r="T37" s="35"/>
    </row>
    <row r="38" spans="1:21" ht="12.75" customHeight="1">
      <c r="A38" s="346"/>
      <c r="B38" s="355"/>
      <c r="C38" s="271"/>
      <c r="D38" s="271"/>
      <c r="E38" s="356"/>
      <c r="F38" s="366" t="s">
        <v>60</v>
      </c>
      <c r="G38" s="366"/>
      <c r="H38" s="366" t="s">
        <v>61</v>
      </c>
      <c r="I38" s="373"/>
      <c r="J38" s="374" t="s">
        <v>62</v>
      </c>
      <c r="K38" s="374"/>
      <c r="L38" s="44"/>
      <c r="M38" s="44"/>
      <c r="N38" s="44"/>
      <c r="O38" s="44"/>
      <c r="P38" s="44"/>
      <c r="Q38" s="44"/>
      <c r="R38" s="45"/>
      <c r="S38" s="45"/>
      <c r="T38" s="46"/>
      <c r="U38" s="45"/>
    </row>
    <row r="39" spans="1:21" ht="12.75" customHeight="1">
      <c r="A39" s="346"/>
      <c r="B39" s="355"/>
      <c r="C39" s="271"/>
      <c r="D39" s="271"/>
      <c r="E39" s="356"/>
      <c r="F39" s="366"/>
      <c r="G39" s="366"/>
      <c r="H39" s="366"/>
      <c r="I39" s="373"/>
      <c r="J39" s="374"/>
      <c r="K39" s="374"/>
      <c r="L39" s="45"/>
      <c r="M39" s="45"/>
      <c r="N39" s="45"/>
      <c r="O39" s="45"/>
      <c r="P39" s="45"/>
      <c r="Q39" s="45"/>
      <c r="R39" s="45"/>
      <c r="S39" s="45"/>
      <c r="T39" s="46"/>
      <c r="U39" s="45"/>
    </row>
    <row r="40" spans="1:21" ht="12.75" customHeight="1">
      <c r="A40" s="346"/>
      <c r="B40" s="357"/>
      <c r="C40" s="358"/>
      <c r="D40" s="358"/>
      <c r="E40" s="359"/>
      <c r="F40" s="373"/>
      <c r="G40" s="375"/>
      <c r="H40" s="373"/>
      <c r="I40" s="376"/>
      <c r="J40" s="366"/>
      <c r="K40" s="366"/>
      <c r="L40" s="47"/>
      <c r="M40" s="47"/>
      <c r="N40" s="47"/>
      <c r="O40" s="47"/>
      <c r="P40" s="47"/>
      <c r="Q40" s="47"/>
      <c r="R40" s="47"/>
      <c r="S40" s="47"/>
      <c r="T40" s="48"/>
      <c r="U40" s="45"/>
    </row>
    <row r="41" spans="1:21" ht="12.75" customHeight="1">
      <c r="A41" s="346"/>
      <c r="B41" s="350" t="s">
        <v>63</v>
      </c>
      <c r="C41" s="351"/>
      <c r="D41" s="351"/>
      <c r="E41" s="377"/>
      <c r="F41" s="301" t="s">
        <v>64</v>
      </c>
      <c r="G41" s="302"/>
      <c r="H41" s="302"/>
      <c r="I41" s="302"/>
      <c r="J41" s="302"/>
      <c r="K41" s="302"/>
      <c r="L41" s="302"/>
      <c r="M41" s="302"/>
      <c r="N41" s="302"/>
      <c r="O41" s="302"/>
      <c r="P41" s="302"/>
      <c r="Q41" s="302"/>
      <c r="R41" s="347"/>
      <c r="S41" s="347"/>
      <c r="T41" s="348"/>
    </row>
    <row r="42" spans="1:21" ht="12.75" customHeight="1">
      <c r="A42" s="346"/>
      <c r="B42" s="349" t="s">
        <v>65</v>
      </c>
      <c r="C42" s="349"/>
      <c r="D42" s="349"/>
      <c r="E42" s="349"/>
      <c r="F42" s="317"/>
      <c r="G42" s="318"/>
      <c r="H42" s="318"/>
      <c r="I42" s="318"/>
      <c r="J42" s="318"/>
      <c r="K42" s="318"/>
      <c r="L42" s="318"/>
      <c r="M42" s="318"/>
      <c r="N42" s="318"/>
      <c r="O42" s="318"/>
      <c r="P42" s="318"/>
      <c r="Q42" s="318"/>
      <c r="R42" s="347"/>
      <c r="S42" s="347"/>
      <c r="T42" s="348"/>
    </row>
    <row r="43" spans="1:21" ht="12.75" customHeight="1">
      <c r="A43" s="346"/>
      <c r="B43" s="350" t="s">
        <v>66</v>
      </c>
      <c r="C43" s="351"/>
      <c r="D43" s="351"/>
      <c r="E43" s="377"/>
      <c r="F43" s="301" t="s">
        <v>67</v>
      </c>
      <c r="G43" s="302"/>
      <c r="H43" s="302"/>
      <c r="I43" s="302"/>
      <c r="J43" s="302"/>
      <c r="K43" s="302"/>
      <c r="L43" s="302"/>
      <c r="M43" s="302"/>
      <c r="N43" s="302"/>
      <c r="O43" s="302"/>
      <c r="P43" s="302"/>
      <c r="Q43" s="302"/>
      <c r="R43" s="347"/>
      <c r="S43" s="347"/>
      <c r="T43" s="348"/>
    </row>
    <row r="44" spans="1:21" ht="12.75" customHeight="1">
      <c r="A44" s="346"/>
      <c r="B44" s="349" t="s">
        <v>68</v>
      </c>
      <c r="C44" s="349"/>
      <c r="D44" s="349"/>
      <c r="E44" s="349"/>
      <c r="F44" s="301"/>
      <c r="G44" s="302"/>
      <c r="H44" s="302"/>
      <c r="I44" s="302"/>
      <c r="J44" s="302"/>
      <c r="K44" s="302"/>
      <c r="L44" s="302"/>
      <c r="M44" s="302"/>
      <c r="N44" s="302"/>
      <c r="O44" s="302"/>
      <c r="P44" s="302"/>
      <c r="Q44" s="302"/>
      <c r="R44" s="347"/>
      <c r="S44" s="347"/>
      <c r="T44" s="348"/>
    </row>
    <row r="45" spans="1:21" ht="12.75" customHeight="1">
      <c r="A45" s="346"/>
      <c r="B45" s="349"/>
      <c r="C45" s="349"/>
      <c r="D45" s="349"/>
      <c r="E45" s="349"/>
      <c r="F45" s="301"/>
      <c r="G45" s="302"/>
      <c r="H45" s="302"/>
      <c r="I45" s="302"/>
      <c r="J45" s="302"/>
      <c r="K45" s="302"/>
      <c r="L45" s="302"/>
      <c r="M45" s="302"/>
      <c r="N45" s="302"/>
      <c r="O45" s="302"/>
      <c r="P45" s="302"/>
      <c r="Q45" s="302"/>
      <c r="R45" s="347"/>
      <c r="S45" s="347"/>
      <c r="T45" s="348"/>
    </row>
    <row r="46" spans="1:21" ht="12.75" customHeight="1">
      <c r="A46" s="346"/>
      <c r="B46" s="349" t="s">
        <v>69</v>
      </c>
      <c r="C46" s="349"/>
      <c r="D46" s="349"/>
      <c r="E46" s="349"/>
      <c r="F46" s="301"/>
      <c r="G46" s="302"/>
      <c r="H46" s="302"/>
      <c r="I46" s="302"/>
      <c r="J46" s="302"/>
      <c r="K46" s="302"/>
      <c r="L46" s="302"/>
      <c r="M46" s="302"/>
      <c r="N46" s="302"/>
      <c r="O46" s="302"/>
      <c r="P46" s="302"/>
      <c r="Q46" s="302"/>
      <c r="R46" s="347"/>
      <c r="S46" s="347"/>
      <c r="T46" s="348"/>
    </row>
    <row r="47" spans="1:21" ht="12.75" customHeight="1">
      <c r="A47" s="346"/>
      <c r="B47" s="349" t="s">
        <v>70</v>
      </c>
      <c r="C47" s="349"/>
      <c r="D47" s="349"/>
      <c r="E47" s="349"/>
      <c r="F47" s="308" t="s">
        <v>71</v>
      </c>
      <c r="G47" s="292"/>
      <c r="H47" s="292"/>
      <c r="I47" s="293"/>
      <c r="J47" s="308" t="s">
        <v>72</v>
      </c>
      <c r="K47" s="292"/>
      <c r="L47" s="292"/>
      <c r="M47" s="293"/>
      <c r="N47" s="301"/>
      <c r="O47" s="340"/>
      <c r="P47" s="340"/>
      <c r="Q47" s="340"/>
      <c r="R47" s="303"/>
      <c r="S47" s="303"/>
      <c r="T47" s="304"/>
    </row>
    <row r="48" spans="1:21" ht="12.75" customHeight="1">
      <c r="A48" s="346"/>
      <c r="B48" s="379"/>
      <c r="C48" s="379"/>
      <c r="D48" s="379"/>
      <c r="E48" s="379"/>
      <c r="F48" s="301" t="s">
        <v>73</v>
      </c>
      <c r="G48" s="302"/>
      <c r="H48" s="302"/>
      <c r="I48" s="282"/>
      <c r="J48" s="380" t="s">
        <v>74</v>
      </c>
      <c r="K48" s="381"/>
      <c r="L48" s="49"/>
      <c r="M48" s="50"/>
      <c r="N48" s="51" t="s">
        <v>75</v>
      </c>
      <c r="O48" s="307"/>
      <c r="P48" s="285"/>
      <c r="Q48" s="285"/>
      <c r="R48" s="286"/>
      <c r="S48" s="286"/>
      <c r="T48" s="35"/>
    </row>
    <row r="49" spans="1:20" ht="12.75" customHeight="1">
      <c r="A49" s="346"/>
      <c r="B49" s="379"/>
      <c r="C49" s="379"/>
      <c r="D49" s="379"/>
      <c r="E49" s="379"/>
      <c r="F49" s="301" t="s">
        <v>76</v>
      </c>
      <c r="G49" s="302"/>
      <c r="H49" s="302"/>
      <c r="I49" s="282"/>
      <c r="J49" s="301"/>
      <c r="K49" s="340"/>
      <c r="L49" s="340"/>
      <c r="M49" s="340"/>
      <c r="N49" s="340"/>
      <c r="O49" s="340"/>
      <c r="P49" s="340"/>
      <c r="Q49" s="340"/>
      <c r="R49" s="303"/>
      <c r="S49" s="303"/>
      <c r="T49" s="304"/>
    </row>
    <row r="50" spans="1:20" ht="12.75" customHeight="1">
      <c r="A50" s="382" t="s">
        <v>77</v>
      </c>
      <c r="B50" s="340"/>
      <c r="C50" s="340"/>
      <c r="D50" s="340"/>
      <c r="E50" s="383"/>
      <c r="F50" s="301" t="s">
        <v>78</v>
      </c>
      <c r="G50" s="282"/>
      <c r="H50" s="52"/>
      <c r="I50" s="52"/>
      <c r="J50" s="53"/>
      <c r="K50" s="54"/>
      <c r="L50" s="384" t="s">
        <v>79</v>
      </c>
      <c r="M50" s="384"/>
      <c r="N50" s="384"/>
      <c r="O50" s="55"/>
      <c r="P50" s="56"/>
      <c r="Q50" s="56"/>
      <c r="R50" s="56"/>
      <c r="S50" s="56"/>
      <c r="T50" s="57"/>
    </row>
    <row r="51" spans="1:20" ht="26.25" customHeight="1">
      <c r="A51" s="385" t="s">
        <v>80</v>
      </c>
      <c r="B51" s="347"/>
      <c r="C51" s="347"/>
      <c r="D51" s="347"/>
      <c r="E51" s="386"/>
      <c r="F51" s="301"/>
      <c r="G51" s="302"/>
      <c r="H51" s="302"/>
      <c r="I51" s="302"/>
      <c r="J51" s="302"/>
      <c r="K51" s="302"/>
      <c r="L51" s="302"/>
      <c r="M51" s="302"/>
      <c r="N51" s="302"/>
      <c r="O51" s="302"/>
      <c r="P51" s="302"/>
      <c r="Q51" s="302"/>
      <c r="R51" s="347"/>
      <c r="S51" s="347"/>
      <c r="T51" s="348"/>
    </row>
    <row r="52" spans="1:20" ht="39" customHeight="1" thickBot="1">
      <c r="A52" s="387" t="s">
        <v>81</v>
      </c>
      <c r="B52" s="388"/>
      <c r="C52" s="388"/>
      <c r="D52" s="388"/>
      <c r="E52" s="388"/>
      <c r="F52" s="367" t="s">
        <v>82</v>
      </c>
      <c r="G52" s="368"/>
      <c r="H52" s="368"/>
      <c r="I52" s="368"/>
      <c r="J52" s="368"/>
      <c r="K52" s="368"/>
      <c r="L52" s="368"/>
      <c r="M52" s="368"/>
      <c r="N52" s="368"/>
      <c r="O52" s="368"/>
      <c r="P52" s="368"/>
      <c r="Q52" s="368"/>
      <c r="R52" s="369"/>
      <c r="S52" s="369"/>
      <c r="T52" s="370"/>
    </row>
    <row r="53" spans="1:20" ht="12.75" customHeight="1">
      <c r="A53" s="29" t="s">
        <v>83</v>
      </c>
    </row>
    <row r="54" spans="1:20" ht="12.75" customHeight="1">
      <c r="A54" s="371" t="s">
        <v>84</v>
      </c>
      <c r="B54" s="372"/>
      <c r="C54" s="372"/>
      <c r="D54" s="372"/>
      <c r="E54" s="372"/>
      <c r="F54" s="372"/>
      <c r="G54" s="372"/>
      <c r="H54" s="372"/>
      <c r="I54" s="372"/>
      <c r="J54" s="372"/>
      <c r="K54" s="372"/>
      <c r="L54" s="372"/>
      <c r="M54" s="372"/>
      <c r="N54" s="372"/>
      <c r="O54" s="372"/>
      <c r="P54" s="372"/>
      <c r="Q54" s="372"/>
      <c r="R54" s="372"/>
      <c r="S54" s="372"/>
      <c r="T54" s="372"/>
    </row>
    <row r="55" spans="1:20" ht="12.75" customHeight="1">
      <c r="A55" s="371" t="s">
        <v>85</v>
      </c>
      <c r="B55" s="372"/>
      <c r="C55" s="372"/>
      <c r="D55" s="372"/>
      <c r="E55" s="372"/>
      <c r="F55" s="372"/>
      <c r="G55" s="372"/>
      <c r="H55" s="372"/>
      <c r="I55" s="372"/>
      <c r="J55" s="372"/>
      <c r="K55" s="372"/>
      <c r="L55" s="372"/>
      <c r="M55" s="372"/>
      <c r="N55" s="372"/>
      <c r="O55" s="372"/>
      <c r="P55" s="372"/>
      <c r="Q55" s="372"/>
      <c r="R55" s="372"/>
      <c r="S55" s="372"/>
      <c r="T55" s="372"/>
    </row>
    <row r="56" spans="1:20" ht="12.75" customHeight="1">
      <c r="A56" s="371" t="s">
        <v>86</v>
      </c>
      <c r="B56" s="372"/>
      <c r="C56" s="372"/>
      <c r="D56" s="372"/>
      <c r="E56" s="372"/>
      <c r="F56" s="372"/>
      <c r="G56" s="372"/>
      <c r="H56" s="372"/>
      <c r="I56" s="372"/>
      <c r="J56" s="372"/>
      <c r="K56" s="372"/>
      <c r="L56" s="372"/>
      <c r="M56" s="372"/>
      <c r="N56" s="372"/>
      <c r="O56" s="372"/>
      <c r="P56" s="372"/>
      <c r="Q56" s="372"/>
      <c r="R56" s="372"/>
      <c r="S56" s="372"/>
      <c r="T56" s="372"/>
    </row>
    <row r="57" spans="1:20" s="30" customFormat="1" ht="13.5" customHeight="1">
      <c r="A57" s="371" t="s">
        <v>87</v>
      </c>
      <c r="B57" s="371"/>
      <c r="C57" s="371"/>
      <c r="D57" s="371"/>
      <c r="E57" s="371"/>
      <c r="F57" s="371"/>
      <c r="G57" s="371"/>
      <c r="H57" s="371"/>
      <c r="I57" s="371"/>
      <c r="J57" s="371"/>
      <c r="K57" s="371"/>
      <c r="L57" s="371"/>
      <c r="M57" s="371"/>
      <c r="N57" s="371"/>
      <c r="O57" s="371"/>
      <c r="P57" s="371"/>
      <c r="Q57" s="371"/>
    </row>
    <row r="58" spans="1:20" ht="12.75" customHeight="1">
      <c r="A58" s="371" t="s">
        <v>88</v>
      </c>
      <c r="B58" s="372"/>
      <c r="C58" s="372"/>
      <c r="D58" s="372"/>
      <c r="E58" s="372"/>
      <c r="F58" s="372"/>
      <c r="G58" s="372"/>
      <c r="H58" s="372"/>
      <c r="I58" s="372"/>
      <c r="J58" s="372"/>
      <c r="K58" s="372"/>
      <c r="L58" s="372"/>
      <c r="M58" s="372"/>
      <c r="N58" s="372"/>
      <c r="O58" s="372"/>
      <c r="P58" s="372"/>
      <c r="Q58" s="372"/>
      <c r="R58" s="372"/>
      <c r="S58" s="372"/>
      <c r="T58" s="372"/>
    </row>
    <row r="59" spans="1:20" ht="12.75" customHeight="1">
      <c r="A59" s="371" t="s">
        <v>89</v>
      </c>
      <c r="B59" s="372"/>
      <c r="C59" s="372"/>
      <c r="D59" s="372"/>
      <c r="E59" s="372"/>
      <c r="F59" s="372"/>
      <c r="G59" s="372"/>
      <c r="H59" s="372"/>
      <c r="I59" s="372"/>
      <c r="J59" s="372"/>
      <c r="K59" s="372"/>
      <c r="L59" s="372"/>
      <c r="M59" s="372"/>
      <c r="N59" s="372"/>
      <c r="O59" s="372"/>
      <c r="P59" s="372"/>
      <c r="Q59" s="372"/>
      <c r="R59" s="372"/>
      <c r="S59" s="372"/>
      <c r="T59" s="372"/>
    </row>
    <row r="60" spans="1:20" ht="12.75" customHeight="1">
      <c r="A60" s="371" t="s">
        <v>90</v>
      </c>
      <c r="B60" s="372"/>
      <c r="C60" s="372"/>
      <c r="D60" s="372"/>
      <c r="E60" s="372"/>
      <c r="F60" s="372"/>
      <c r="G60" s="372"/>
      <c r="H60" s="372"/>
      <c r="I60" s="372"/>
      <c r="J60" s="372"/>
      <c r="K60" s="372"/>
      <c r="L60" s="372"/>
      <c r="M60" s="372"/>
      <c r="N60" s="372"/>
      <c r="O60" s="372"/>
      <c r="P60" s="372"/>
      <c r="Q60" s="372"/>
      <c r="R60" s="372"/>
      <c r="S60" s="372"/>
      <c r="T60" s="372"/>
    </row>
    <row r="61" spans="1:20" ht="12.75" customHeight="1">
      <c r="A61" s="58"/>
      <c r="B61" s="28"/>
      <c r="C61" s="28"/>
      <c r="D61" s="28"/>
      <c r="E61" s="28"/>
      <c r="F61" s="28"/>
      <c r="G61" s="28"/>
      <c r="H61" s="28"/>
      <c r="I61" s="28"/>
      <c r="J61" s="28"/>
      <c r="K61" s="28"/>
      <c r="L61" s="28"/>
      <c r="M61" s="28"/>
      <c r="N61" s="28"/>
      <c r="O61" s="28"/>
      <c r="P61" s="28"/>
      <c r="Q61" s="28"/>
    </row>
    <row r="62" spans="1:20" ht="12.75" customHeight="1">
      <c r="A62" s="378"/>
      <c r="B62" s="378"/>
      <c r="C62" s="378"/>
    </row>
    <row r="63" spans="1:20" ht="12.75" customHeight="1">
      <c r="A63" s="378"/>
      <c r="B63" s="378"/>
      <c r="C63" s="378"/>
    </row>
    <row r="64" spans="1:20" ht="12.75" customHeight="1">
      <c r="A64" s="378"/>
      <c r="B64" s="378"/>
      <c r="C64" s="378"/>
    </row>
    <row r="65" spans="1:3" ht="12.75" customHeight="1">
      <c r="A65" s="378"/>
      <c r="B65" s="378"/>
      <c r="C65" s="378"/>
    </row>
    <row r="66" spans="1:3" ht="12.75" customHeight="1">
      <c r="A66" s="378"/>
      <c r="B66" s="378"/>
      <c r="C66" s="378"/>
    </row>
  </sheetData>
  <mergeCells count="169">
    <mergeCell ref="A62:C62"/>
    <mergeCell ref="A63:C63"/>
    <mergeCell ref="B42:E42"/>
    <mergeCell ref="F42:T42"/>
    <mergeCell ref="B43:E43"/>
    <mergeCell ref="F43:T43"/>
    <mergeCell ref="A64:C64"/>
    <mergeCell ref="A65:C65"/>
    <mergeCell ref="A66:C66"/>
    <mergeCell ref="B47:E49"/>
    <mergeCell ref="F47:I47"/>
    <mergeCell ref="J47:M47"/>
    <mergeCell ref="N47:T47"/>
    <mergeCell ref="F48:I48"/>
    <mergeCell ref="J48:K48"/>
    <mergeCell ref="O48:S48"/>
    <mergeCell ref="F49:I49"/>
    <mergeCell ref="J49:T49"/>
    <mergeCell ref="A50:E50"/>
    <mergeCell ref="F50:G50"/>
    <mergeCell ref="L50:N50"/>
    <mergeCell ref="A51:E51"/>
    <mergeCell ref="F51:T51"/>
    <mergeCell ref="A52:E52"/>
    <mergeCell ref="F52:T52"/>
    <mergeCell ref="A54:T54"/>
    <mergeCell ref="A55:T55"/>
    <mergeCell ref="A56:T56"/>
    <mergeCell ref="A57:Q57"/>
    <mergeCell ref="A58:T58"/>
    <mergeCell ref="A59:T59"/>
    <mergeCell ref="A60:T60"/>
    <mergeCell ref="P37:Q37"/>
    <mergeCell ref="F38:G39"/>
    <mergeCell ref="H38:I39"/>
    <mergeCell ref="J38:K39"/>
    <mergeCell ref="F40:G40"/>
    <mergeCell ref="H40:I40"/>
    <mergeCell ref="J40:K40"/>
    <mergeCell ref="B41:E41"/>
    <mergeCell ref="F41:T41"/>
    <mergeCell ref="A32:E32"/>
    <mergeCell ref="F32:T32"/>
    <mergeCell ref="A33:A49"/>
    <mergeCell ref="B33:E33"/>
    <mergeCell ref="F33:T33"/>
    <mergeCell ref="B34:E34"/>
    <mergeCell ref="F34:T34"/>
    <mergeCell ref="B44:E45"/>
    <mergeCell ref="F44:T45"/>
    <mergeCell ref="B46:E46"/>
    <mergeCell ref="F46:T46"/>
    <mergeCell ref="B35:E40"/>
    <mergeCell ref="F35:G36"/>
    <mergeCell ref="H35:Q35"/>
    <mergeCell ref="H36:I36"/>
    <mergeCell ref="J36:K36"/>
    <mergeCell ref="L36:M36"/>
    <mergeCell ref="N36:O36"/>
    <mergeCell ref="P36:Q36"/>
    <mergeCell ref="F37:G37"/>
    <mergeCell ref="H37:I37"/>
    <mergeCell ref="J37:K37"/>
    <mergeCell ref="L37:M37"/>
    <mergeCell ref="N37:O37"/>
    <mergeCell ref="B26:E26"/>
    <mergeCell ref="F26:H26"/>
    <mergeCell ref="I26:K26"/>
    <mergeCell ref="L26:N26"/>
    <mergeCell ref="O26:Q26"/>
    <mergeCell ref="B27:E31"/>
    <mergeCell ref="F27:T27"/>
    <mergeCell ref="I28:L28"/>
    <mergeCell ref="M28:P28"/>
    <mergeCell ref="Q28:T28"/>
    <mergeCell ref="I29:L29"/>
    <mergeCell ref="M29:P29"/>
    <mergeCell ref="Q29:T29"/>
    <mergeCell ref="I30:L30"/>
    <mergeCell ref="M30:P30"/>
    <mergeCell ref="Q30:T30"/>
    <mergeCell ref="I31:L31"/>
    <mergeCell ref="M31:P31"/>
    <mergeCell ref="Q31:T31"/>
    <mergeCell ref="M23:N23"/>
    <mergeCell ref="P23:Q23"/>
    <mergeCell ref="D24:E24"/>
    <mergeCell ref="G24:H24"/>
    <mergeCell ref="J24:K24"/>
    <mergeCell ref="M24:N24"/>
    <mergeCell ref="P24:Q24"/>
    <mergeCell ref="B25:E25"/>
    <mergeCell ref="F25:H25"/>
    <mergeCell ref="I25:K25"/>
    <mergeCell ref="L25:N25"/>
    <mergeCell ref="O25:Q25"/>
    <mergeCell ref="B23:C24"/>
    <mergeCell ref="D23:E23"/>
    <mergeCell ref="G23:H23"/>
    <mergeCell ref="J23:K23"/>
    <mergeCell ref="B21:E22"/>
    <mergeCell ref="F21:H21"/>
    <mergeCell ref="I21:K21"/>
    <mergeCell ref="L21:N21"/>
    <mergeCell ref="O21:Q21"/>
    <mergeCell ref="G22:H22"/>
    <mergeCell ref="J22:K22"/>
    <mergeCell ref="M22:N22"/>
    <mergeCell ref="P22:Q22"/>
    <mergeCell ref="J18:K18"/>
    <mergeCell ref="M18:N18"/>
    <mergeCell ref="P18:Q18"/>
    <mergeCell ref="S18:T18"/>
    <mergeCell ref="B19:E19"/>
    <mergeCell ref="F19:H19"/>
    <mergeCell ref="I19:K19"/>
    <mergeCell ref="L19:N19"/>
    <mergeCell ref="O19:Q19"/>
    <mergeCell ref="R19:T19"/>
    <mergeCell ref="D18:E18"/>
    <mergeCell ref="G18:H18"/>
    <mergeCell ref="B20:E20"/>
    <mergeCell ref="F20:H20"/>
    <mergeCell ref="I20:K20"/>
    <mergeCell ref="L20:N20"/>
    <mergeCell ref="O20:Q20"/>
    <mergeCell ref="R20:T20"/>
    <mergeCell ref="A15:E16"/>
    <mergeCell ref="F15:H15"/>
    <mergeCell ref="I15:K15"/>
    <mergeCell ref="L15:N15"/>
    <mergeCell ref="O15:Q15"/>
    <mergeCell ref="R15:T15"/>
    <mergeCell ref="G16:H16"/>
    <mergeCell ref="J16:K16"/>
    <mergeCell ref="M16:N16"/>
    <mergeCell ref="P16:Q16"/>
    <mergeCell ref="S16:T16"/>
    <mergeCell ref="B17:C18"/>
    <mergeCell ref="D17:E17"/>
    <mergeCell ref="G17:H17"/>
    <mergeCell ref="J17:K17"/>
    <mergeCell ref="M17:N17"/>
    <mergeCell ref="P17:Q17"/>
    <mergeCell ref="S17:T17"/>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1">
    <tabColor theme="7" tint="0.79998168889431442"/>
  </sheetPr>
  <dimension ref="A1:AQ90"/>
  <sheetViews>
    <sheetView showGridLines="0" tabSelected="1" view="pageBreakPreview" zoomScale="80" zoomScaleNormal="100" zoomScaleSheetLayoutView="80" workbookViewId="0">
      <pane ySplit="5" topLeftCell="A6" activePane="bottomLeft" state="frozen"/>
      <selection activeCell="Q2" sqref="Q2"/>
      <selection pane="bottomLeft" activeCell="S2" sqref="S2:T2"/>
    </sheetView>
  </sheetViews>
  <sheetFormatPr defaultColWidth="8.25" defaultRowHeight="21" customHeight="1"/>
  <cols>
    <col min="1" max="1" width="2.625" style="59" customWidth="1"/>
    <col min="2" max="2" width="14.875" style="61" customWidth="1"/>
    <col min="3" max="3" width="6.625" style="59" customWidth="1"/>
    <col min="4" max="5" width="7.625" style="59" customWidth="1"/>
    <col min="6" max="36" width="2.625" style="59" customWidth="1"/>
    <col min="37" max="37" width="6.625" style="59" customWidth="1"/>
    <col min="38" max="39" width="7.625" style="59" customWidth="1"/>
    <col min="40" max="40" width="5.625" style="59" customWidth="1"/>
    <col min="41" max="41" width="8.25" style="59" customWidth="1"/>
    <col min="42" max="16384" width="8.25" style="59"/>
  </cols>
  <sheetData>
    <row r="1" spans="1:41" ht="24.95" customHeight="1">
      <c r="A1" s="84" t="s">
        <v>91</v>
      </c>
      <c r="C1" s="72"/>
      <c r="D1" s="72"/>
      <c r="E1" s="72"/>
      <c r="F1" s="72"/>
      <c r="G1" s="72"/>
      <c r="H1" s="72"/>
      <c r="I1" s="72"/>
      <c r="J1" s="72"/>
      <c r="K1" s="72"/>
      <c r="L1" s="72"/>
      <c r="M1" s="72"/>
      <c r="N1" s="72"/>
      <c r="O1" s="72"/>
      <c r="P1" s="72"/>
      <c r="Q1" s="72"/>
      <c r="R1" s="72"/>
      <c r="S1" s="72"/>
      <c r="T1" s="72"/>
      <c r="U1" s="72"/>
      <c r="V1" s="72"/>
      <c r="W1" s="72"/>
      <c r="X1" s="65"/>
      <c r="Y1" s="65"/>
      <c r="Z1" s="62"/>
      <c r="AA1" s="62"/>
      <c r="AB1" s="62"/>
      <c r="AC1" s="62"/>
      <c r="AD1" s="77"/>
      <c r="AE1" s="77"/>
      <c r="AF1" s="77"/>
      <c r="AG1" s="77"/>
      <c r="AH1" s="77"/>
      <c r="AI1" s="73" t="s">
        <v>92</v>
      </c>
      <c r="AJ1" s="73"/>
      <c r="AK1" s="198" t="s">
        <v>174</v>
      </c>
      <c r="AL1" s="198"/>
      <c r="AM1" s="198"/>
      <c r="AN1" s="198"/>
      <c r="AO1" s="182" t="s">
        <v>255</v>
      </c>
    </row>
    <row r="2" spans="1:41" ht="18" customHeight="1">
      <c r="A2" s="62"/>
      <c r="B2" s="63"/>
      <c r="C2" s="63"/>
      <c r="D2" s="63"/>
      <c r="E2" s="63"/>
      <c r="F2" s="63"/>
      <c r="G2" s="63"/>
      <c r="H2" s="63"/>
      <c r="I2" s="63"/>
      <c r="J2" s="63"/>
      <c r="K2" s="63"/>
      <c r="L2" s="63"/>
      <c r="M2" s="199">
        <v>2026</v>
      </c>
      <c r="N2" s="199"/>
      <c r="O2" s="199"/>
      <c r="P2" s="199"/>
      <c r="Q2" s="200" t="s">
        <v>94</v>
      </c>
      <c r="R2" s="200"/>
      <c r="S2" s="201">
        <v>5</v>
      </c>
      <c r="T2" s="201"/>
      <c r="U2" s="200" t="s">
        <v>95</v>
      </c>
      <c r="V2" s="200"/>
      <c r="W2" s="63"/>
      <c r="X2" s="63"/>
      <c r="Y2" s="63"/>
      <c r="Z2" s="62"/>
      <c r="AA2" s="62"/>
      <c r="AC2" s="73"/>
      <c r="AD2" s="63"/>
      <c r="AE2" s="63"/>
      <c r="AF2" s="63"/>
      <c r="AG2" s="63"/>
      <c r="AH2" s="63"/>
      <c r="AI2" s="73" t="s">
        <v>96</v>
      </c>
      <c r="AJ2" s="73"/>
      <c r="AK2" s="202"/>
      <c r="AL2" s="202"/>
      <c r="AM2" s="202"/>
      <c r="AN2" s="202"/>
    </row>
    <row r="3" spans="1:41" ht="18" customHeight="1">
      <c r="A3" s="75"/>
      <c r="B3" s="75"/>
      <c r="C3" s="75"/>
      <c r="D3" s="75"/>
      <c r="E3" s="75"/>
      <c r="F3" s="75"/>
      <c r="G3" s="75"/>
      <c r="H3" s="75"/>
      <c r="I3" s="75"/>
      <c r="J3" s="75"/>
      <c r="K3" s="75"/>
      <c r="L3" s="75"/>
      <c r="M3" s="75"/>
      <c r="N3" s="75"/>
      <c r="O3" s="75"/>
      <c r="P3" s="75"/>
      <c r="Q3" s="75"/>
      <c r="R3" s="75"/>
      <c r="S3" s="75"/>
      <c r="T3" s="75"/>
      <c r="U3" s="75"/>
      <c r="V3" s="75"/>
      <c r="W3" s="75"/>
      <c r="Y3" s="78"/>
      <c r="Z3" s="78"/>
      <c r="AA3" s="78"/>
      <c r="AB3" s="62"/>
      <c r="AC3" s="78"/>
      <c r="AD3" s="78"/>
      <c r="AE3" s="78"/>
      <c r="AF3" s="78"/>
      <c r="AG3" s="78"/>
      <c r="AH3" s="78"/>
      <c r="AI3" s="79" t="s">
        <v>97</v>
      </c>
      <c r="AJ3" s="73"/>
      <c r="AK3" s="204" t="s">
        <v>254</v>
      </c>
      <c r="AL3" s="204"/>
      <c r="AM3" s="204"/>
      <c r="AN3" s="204"/>
    </row>
    <row r="4" spans="1:41" ht="18" customHeight="1">
      <c r="A4" s="75"/>
      <c r="B4" s="75"/>
      <c r="C4" s="75"/>
      <c r="D4" s="75"/>
      <c r="E4" s="75"/>
      <c r="F4" s="75"/>
      <c r="G4" s="75"/>
      <c r="H4" s="75"/>
      <c r="I4" s="75"/>
      <c r="J4" s="75"/>
      <c r="K4" s="75"/>
      <c r="L4" s="75"/>
      <c r="M4" s="75"/>
      <c r="N4" s="75"/>
      <c r="O4" s="75"/>
      <c r="P4" s="75"/>
      <c r="Q4" s="75"/>
      <c r="R4" s="75"/>
      <c r="S4" s="75"/>
      <c r="T4" s="75"/>
      <c r="U4" s="75"/>
      <c r="V4" s="75"/>
      <c r="W4" s="75"/>
      <c r="Y4" s="78"/>
      <c r="Z4" s="78"/>
      <c r="AA4" s="78"/>
      <c r="AB4" s="62"/>
      <c r="AC4" s="78"/>
      <c r="AD4" s="78"/>
      <c r="AE4" s="78"/>
      <c r="AF4" s="78"/>
      <c r="AG4" s="78"/>
      <c r="AH4" s="78"/>
      <c r="AI4" s="79" t="s">
        <v>98</v>
      </c>
      <c r="AJ4" s="73"/>
      <c r="AK4" s="204" t="s">
        <v>245</v>
      </c>
      <c r="AL4" s="204"/>
      <c r="AM4" s="204"/>
      <c r="AN4" s="204"/>
    </row>
    <row r="5" spans="1:41" ht="18" customHeight="1">
      <c r="A5" s="75"/>
      <c r="B5" s="75"/>
      <c r="C5" s="75"/>
      <c r="D5" s="75"/>
      <c r="E5" s="75"/>
      <c r="F5" s="75"/>
      <c r="G5" s="75"/>
      <c r="H5" s="75"/>
      <c r="I5" s="75"/>
      <c r="J5" s="75"/>
      <c r="K5" s="75"/>
      <c r="L5" s="75"/>
      <c r="M5" s="75"/>
      <c r="N5" s="75"/>
      <c r="O5" s="75"/>
      <c r="P5" s="75"/>
      <c r="Q5" s="75"/>
      <c r="R5" s="75"/>
      <c r="S5" s="75"/>
      <c r="U5" s="75"/>
      <c r="V5" s="75"/>
      <c r="W5" s="75"/>
      <c r="Y5" s="78"/>
      <c r="Z5" s="78"/>
      <c r="AA5" s="78"/>
      <c r="AB5" s="62"/>
      <c r="AC5" s="78"/>
      <c r="AD5" s="78"/>
      <c r="AE5" s="78"/>
      <c r="AF5" s="78"/>
      <c r="AG5" s="79" t="s">
        <v>99</v>
      </c>
      <c r="AH5" s="205">
        <v>40</v>
      </c>
      <c r="AI5" s="205"/>
      <c r="AJ5" s="205"/>
      <c r="AK5" s="78" t="s">
        <v>100</v>
      </c>
      <c r="AL5" s="183"/>
      <c r="AM5" s="184" t="s">
        <v>101</v>
      </c>
      <c r="AN5" s="62"/>
    </row>
    <row r="6" spans="1:41" ht="9.9499999999999993" customHeight="1">
      <c r="A6" s="62"/>
      <c r="B6" s="64"/>
      <c r="C6" s="64"/>
      <c r="D6" s="64"/>
      <c r="E6" s="64"/>
      <c r="F6" s="64"/>
      <c r="G6" s="64"/>
      <c r="H6" s="64"/>
      <c r="I6" s="64"/>
      <c r="J6" s="64"/>
      <c r="K6" s="64"/>
      <c r="L6" s="64"/>
      <c r="M6" s="64"/>
      <c r="N6" s="64"/>
      <c r="O6" s="64"/>
      <c r="P6" s="64"/>
      <c r="Q6" s="64"/>
      <c r="R6" s="64"/>
      <c r="S6" s="64"/>
      <c r="T6" s="64"/>
      <c r="U6" s="64"/>
      <c r="V6" s="64"/>
      <c r="W6" s="64"/>
      <c r="X6" s="63"/>
      <c r="Y6" s="63"/>
      <c r="Z6" s="63"/>
      <c r="AA6" s="63"/>
      <c r="AB6" s="63"/>
      <c r="AC6" s="63"/>
      <c r="AD6" s="63"/>
      <c r="AE6" s="63"/>
      <c r="AF6" s="63"/>
      <c r="AG6" s="63"/>
      <c r="AH6" s="63"/>
      <c r="AI6" s="63"/>
      <c r="AJ6" s="63"/>
      <c r="AK6" s="63"/>
      <c r="AL6" s="63"/>
      <c r="AM6" s="62"/>
      <c r="AN6" s="62"/>
    </row>
    <row r="7" spans="1:41" ht="15" customHeight="1">
      <c r="A7" s="206" t="s">
        <v>102</v>
      </c>
      <c r="B7" s="216" t="s">
        <v>103</v>
      </c>
      <c r="C7" s="207" t="s">
        <v>104</v>
      </c>
      <c r="D7" s="210" t="s">
        <v>105</v>
      </c>
      <c r="E7" s="211" t="s">
        <v>106</v>
      </c>
      <c r="F7" s="210" t="s">
        <v>107</v>
      </c>
      <c r="G7" s="210"/>
      <c r="H7" s="210"/>
      <c r="I7" s="210"/>
      <c r="J7" s="210"/>
      <c r="K7" s="210"/>
      <c r="L7" s="210"/>
      <c r="M7" s="210"/>
      <c r="N7" s="210"/>
      <c r="O7" s="210"/>
      <c r="P7" s="210"/>
      <c r="Q7" s="210"/>
      <c r="R7" s="210"/>
      <c r="S7" s="210"/>
      <c r="T7" s="210"/>
      <c r="U7" s="210"/>
      <c r="V7" s="210"/>
      <c r="W7" s="210"/>
      <c r="X7" s="210"/>
      <c r="Y7" s="210"/>
      <c r="Z7" s="210"/>
      <c r="AA7" s="210"/>
      <c r="AB7" s="210"/>
      <c r="AC7" s="210"/>
      <c r="AD7" s="210"/>
      <c r="AE7" s="210"/>
      <c r="AF7" s="210"/>
      <c r="AG7" s="210"/>
      <c r="AH7" s="210"/>
      <c r="AI7" s="210"/>
      <c r="AJ7" s="210"/>
      <c r="AK7" s="212" t="s">
        <v>108</v>
      </c>
      <c r="AL7" s="213" t="s">
        <v>109</v>
      </c>
      <c r="AM7" s="214" t="s">
        <v>110</v>
      </c>
      <c r="AN7" s="214"/>
    </row>
    <row r="8" spans="1:41" ht="15" customHeight="1">
      <c r="A8" s="206"/>
      <c r="B8" s="217"/>
      <c r="C8" s="208"/>
      <c r="D8" s="210"/>
      <c r="E8" s="211"/>
      <c r="F8" s="210" t="s">
        <v>111</v>
      </c>
      <c r="G8" s="210"/>
      <c r="H8" s="210"/>
      <c r="I8" s="210"/>
      <c r="J8" s="210"/>
      <c r="K8" s="210"/>
      <c r="L8" s="210"/>
      <c r="M8" s="210" t="s">
        <v>112</v>
      </c>
      <c r="N8" s="210"/>
      <c r="O8" s="210"/>
      <c r="P8" s="210"/>
      <c r="Q8" s="210"/>
      <c r="R8" s="210"/>
      <c r="S8" s="210"/>
      <c r="T8" s="210" t="s">
        <v>113</v>
      </c>
      <c r="U8" s="210"/>
      <c r="V8" s="210"/>
      <c r="W8" s="210"/>
      <c r="X8" s="210"/>
      <c r="Y8" s="210"/>
      <c r="Z8" s="210"/>
      <c r="AA8" s="210" t="s">
        <v>114</v>
      </c>
      <c r="AB8" s="210"/>
      <c r="AC8" s="210"/>
      <c r="AD8" s="210"/>
      <c r="AE8" s="210"/>
      <c r="AF8" s="210"/>
      <c r="AG8" s="210"/>
      <c r="AH8" s="215" t="s">
        <v>115</v>
      </c>
      <c r="AI8" s="215"/>
      <c r="AJ8" s="215"/>
      <c r="AK8" s="212"/>
      <c r="AL8" s="213"/>
      <c r="AM8" s="214"/>
      <c r="AN8" s="214"/>
    </row>
    <row r="9" spans="1:41" ht="15" customHeight="1">
      <c r="A9" s="206"/>
      <c r="B9" s="218" t="s">
        <v>149</v>
      </c>
      <c r="C9" s="208"/>
      <c r="D9" s="210"/>
      <c r="E9" s="211"/>
      <c r="F9" s="146">
        <f>DATE($M$2,$S$2,1)</f>
        <v>46143</v>
      </c>
      <c r="G9" s="146">
        <f>DATE($M$2,$S$2,2)</f>
        <v>46144</v>
      </c>
      <c r="H9" s="146">
        <f>DATE($M$2,$S$2,3)</f>
        <v>46145</v>
      </c>
      <c r="I9" s="146">
        <f>DATE($M$2,$S$2,4)</f>
        <v>46146</v>
      </c>
      <c r="J9" s="146">
        <f>DATE($M$2,$S$2,5)</f>
        <v>46147</v>
      </c>
      <c r="K9" s="146">
        <f>DATE($M$2,$S$2,6)</f>
        <v>46148</v>
      </c>
      <c r="L9" s="146">
        <f>DATE($M$2,$S$2,7)</f>
        <v>46149</v>
      </c>
      <c r="M9" s="146">
        <f>DATE($M$2,$S$2,8)</f>
        <v>46150</v>
      </c>
      <c r="N9" s="146">
        <f>DATE($M$2,$S$2,9)</f>
        <v>46151</v>
      </c>
      <c r="O9" s="146">
        <f>DATE($M$2,$S$2,10)</f>
        <v>46152</v>
      </c>
      <c r="P9" s="146">
        <f>DATE($M$2,$S$2,11)</f>
        <v>46153</v>
      </c>
      <c r="Q9" s="146">
        <f>DATE($M$2,$S$2,12)</f>
        <v>46154</v>
      </c>
      <c r="R9" s="146">
        <f>DATE($M$2,$S$2,13)</f>
        <v>46155</v>
      </c>
      <c r="S9" s="146">
        <f>DATE($M$2,$S$2,14)</f>
        <v>46156</v>
      </c>
      <c r="T9" s="146">
        <f>DATE($M$2,$S$2,15)</f>
        <v>46157</v>
      </c>
      <c r="U9" s="146">
        <f>DATE($M$2,$S$2,16)</f>
        <v>46158</v>
      </c>
      <c r="V9" s="146">
        <f>DATE($M$2,$S$2,17)</f>
        <v>46159</v>
      </c>
      <c r="W9" s="146">
        <f>DATE($M$2,$S$2,18)</f>
        <v>46160</v>
      </c>
      <c r="X9" s="146">
        <f>DATE($M$2,$S$2,19)</f>
        <v>46161</v>
      </c>
      <c r="Y9" s="146">
        <f>DATE($M$2,$S$2,20)</f>
        <v>46162</v>
      </c>
      <c r="Z9" s="146">
        <f>DATE($M$2,$S$2,21)</f>
        <v>46163</v>
      </c>
      <c r="AA9" s="146">
        <f>DATE($M$2,$S$2,22)</f>
        <v>46164</v>
      </c>
      <c r="AB9" s="146">
        <f>DATE($M$2,$S$2,23)</f>
        <v>46165</v>
      </c>
      <c r="AC9" s="146">
        <f>DATE($M$2,$S$2,24)</f>
        <v>46166</v>
      </c>
      <c r="AD9" s="146">
        <f>DATE($M$2,$S$2,25)</f>
        <v>46167</v>
      </c>
      <c r="AE9" s="146">
        <f>DATE($M$2,$S$2,26)</f>
        <v>46168</v>
      </c>
      <c r="AF9" s="146">
        <f>DATE($M$2,$S$2,27)</f>
        <v>46169</v>
      </c>
      <c r="AG9" s="146">
        <f>DATE($M$2,$S$2,28)</f>
        <v>46170</v>
      </c>
      <c r="AH9" s="185">
        <f>IF(DAY(EOMONTH(F9,0))&lt;29,"",DATE($M$2,$S$2,29))</f>
        <v>46171</v>
      </c>
      <c r="AI9" s="185">
        <f>IF(DAY(EOMONTH(F9,0))&lt;30,"",DATE($M$2,$S$2,30))</f>
        <v>46172</v>
      </c>
      <c r="AJ9" s="185">
        <f>IF(DAY(EOMONTH(F9,0))&lt;31,"",DATE($M$2,$S$2,31))</f>
        <v>46173</v>
      </c>
      <c r="AK9" s="212"/>
      <c r="AL9" s="213"/>
      <c r="AM9" s="214"/>
      <c r="AN9" s="214"/>
    </row>
    <row r="10" spans="1:41" ht="15" customHeight="1">
      <c r="A10" s="206"/>
      <c r="B10" s="219"/>
      <c r="C10" s="209"/>
      <c r="D10" s="210"/>
      <c r="E10" s="211"/>
      <c r="F10" s="147">
        <f>DATE($M$2,$S$2,1)</f>
        <v>46143</v>
      </c>
      <c r="G10" s="147">
        <f>DATE($M$2,$S$2,2)</f>
        <v>46144</v>
      </c>
      <c r="H10" s="147">
        <f>DATE($M$2,$S$2,3)</f>
        <v>46145</v>
      </c>
      <c r="I10" s="147">
        <f>DATE($M$2,$S$2,4)</f>
        <v>46146</v>
      </c>
      <c r="J10" s="147">
        <f>DATE($M$2,$S$2,5)</f>
        <v>46147</v>
      </c>
      <c r="K10" s="147">
        <f>DATE($M$2,$S$2,6)</f>
        <v>46148</v>
      </c>
      <c r="L10" s="147">
        <f>DATE($M$2,$S$2,7)</f>
        <v>46149</v>
      </c>
      <c r="M10" s="147">
        <f>DATE($M$2,$S$2,8)</f>
        <v>46150</v>
      </c>
      <c r="N10" s="147">
        <f>DATE($M$2,$S$2,9)</f>
        <v>46151</v>
      </c>
      <c r="O10" s="147">
        <f>DATE($M$2,$S$2,10)</f>
        <v>46152</v>
      </c>
      <c r="P10" s="147">
        <f>DATE($M$2,$S$2,11)</f>
        <v>46153</v>
      </c>
      <c r="Q10" s="147">
        <f>DATE($M$2,$S$2,12)</f>
        <v>46154</v>
      </c>
      <c r="R10" s="147">
        <f>DATE($M$2,$S$2,13)</f>
        <v>46155</v>
      </c>
      <c r="S10" s="147">
        <f>DATE($M$2,$S$2,14)</f>
        <v>46156</v>
      </c>
      <c r="T10" s="147">
        <f>DATE($M$2,$S$2,15)</f>
        <v>46157</v>
      </c>
      <c r="U10" s="147">
        <f>DATE($M$2,$S$2,16)</f>
        <v>46158</v>
      </c>
      <c r="V10" s="147">
        <f>DATE($M$2,$S$2,17)</f>
        <v>46159</v>
      </c>
      <c r="W10" s="147">
        <f>DATE($M$2,$S$2,18)</f>
        <v>46160</v>
      </c>
      <c r="X10" s="147">
        <f>DATE($M$2,$S$2,19)</f>
        <v>46161</v>
      </c>
      <c r="Y10" s="147">
        <f>DATE($M$2,$S$2,20)</f>
        <v>46162</v>
      </c>
      <c r="Z10" s="147">
        <f>DATE($M$2,$S$2,21)</f>
        <v>46163</v>
      </c>
      <c r="AA10" s="147">
        <f>DATE($M$2,$S$2,22)</f>
        <v>46164</v>
      </c>
      <c r="AB10" s="147">
        <f>DATE($M$2,$S$2,23)</f>
        <v>46165</v>
      </c>
      <c r="AC10" s="147">
        <f>DATE($M$2,$S$2,24)</f>
        <v>46166</v>
      </c>
      <c r="AD10" s="147">
        <f>DATE($M$2,$S$2,25)</f>
        <v>46167</v>
      </c>
      <c r="AE10" s="147">
        <f>DATE($M$2,$S$2,26)</f>
        <v>46168</v>
      </c>
      <c r="AF10" s="147">
        <f>DATE($M$2,$S$2,27)</f>
        <v>46169</v>
      </c>
      <c r="AG10" s="147">
        <f>DATE($M$2,$S$2,28)</f>
        <v>46170</v>
      </c>
      <c r="AH10" s="186">
        <f>IF(DAY(EOMONTH(F10,0))&lt;29,"",DATE($M$2,$S$2,29))</f>
        <v>46171</v>
      </c>
      <c r="AI10" s="186">
        <f>IF(DAY(EOMONTH(F10,0))&lt;30,"",DATE($M$2,$S$2,30))</f>
        <v>46172</v>
      </c>
      <c r="AJ10" s="186">
        <f>IF(DAY(EOMONTH(F10,0))&lt;31,"",DATE($M$2,$S$2,31))</f>
        <v>46173</v>
      </c>
      <c r="AK10" s="212"/>
      <c r="AL10" s="213"/>
      <c r="AM10" s="214"/>
      <c r="AN10" s="214"/>
    </row>
    <row r="11" spans="1:41" ht="18" customHeight="1">
      <c r="A11" s="67">
        <v>1</v>
      </c>
      <c r="B11" s="171" t="s">
        <v>150</v>
      </c>
      <c r="C11" s="154" t="s">
        <v>127</v>
      </c>
      <c r="D11" s="155"/>
      <c r="E11" s="156" t="s">
        <v>250</v>
      </c>
      <c r="F11" s="153"/>
      <c r="G11" s="153"/>
      <c r="H11" s="153"/>
      <c r="I11" s="153"/>
      <c r="J11" s="153"/>
      <c r="K11" s="153"/>
      <c r="L11" s="153"/>
      <c r="M11" s="153"/>
      <c r="N11" s="153"/>
      <c r="O11" s="153"/>
      <c r="P11" s="153"/>
      <c r="Q11" s="153"/>
      <c r="R11" s="153"/>
      <c r="S11" s="153"/>
      <c r="T11" s="153"/>
      <c r="U11" s="153"/>
      <c r="V11" s="153"/>
      <c r="W11" s="153"/>
      <c r="X11" s="153"/>
      <c r="Y11" s="153"/>
      <c r="Z11" s="153"/>
      <c r="AA11" s="153"/>
      <c r="AB11" s="153"/>
      <c r="AC11" s="153"/>
      <c r="AD11" s="153"/>
      <c r="AE11" s="153"/>
      <c r="AF11" s="153"/>
      <c r="AG11" s="153"/>
      <c r="AH11" s="187"/>
      <c r="AI11" s="187"/>
      <c r="AJ11" s="187"/>
      <c r="AK11" s="190">
        <f>IF(AND($AK$3="４週",($AH$5*4)&gt;=SUM(F11:AJ11)),SUM(F11:AJ11),IF(AND($AK$3="４週",SUM(F11:AJ11)&gt;($AH$5*4)),"上限超過"))</f>
        <v>0</v>
      </c>
      <c r="AL11" s="172">
        <f>AK11/4</f>
        <v>0</v>
      </c>
      <c r="AM11" s="203"/>
      <c r="AN11" s="203"/>
    </row>
    <row r="12" spans="1:41" ht="18" customHeight="1">
      <c r="A12" s="67">
        <v>2</v>
      </c>
      <c r="B12" s="171" t="s">
        <v>160</v>
      </c>
      <c r="C12" s="154" t="s">
        <v>128</v>
      </c>
      <c r="D12" s="155"/>
      <c r="E12" s="156" t="s">
        <v>250</v>
      </c>
      <c r="F12" s="153"/>
      <c r="G12" s="153"/>
      <c r="H12" s="153"/>
      <c r="I12" s="153"/>
      <c r="J12" s="153"/>
      <c r="K12" s="153"/>
      <c r="L12" s="153"/>
      <c r="M12" s="153"/>
      <c r="N12" s="153"/>
      <c r="O12" s="153"/>
      <c r="P12" s="153"/>
      <c r="Q12" s="153"/>
      <c r="R12" s="153"/>
      <c r="S12" s="153"/>
      <c r="T12" s="153"/>
      <c r="U12" s="153"/>
      <c r="V12" s="153"/>
      <c r="W12" s="153"/>
      <c r="X12" s="153"/>
      <c r="Y12" s="153"/>
      <c r="Z12" s="153"/>
      <c r="AA12" s="153"/>
      <c r="AB12" s="153"/>
      <c r="AC12" s="153"/>
      <c r="AD12" s="153"/>
      <c r="AE12" s="153"/>
      <c r="AF12" s="153"/>
      <c r="AG12" s="153"/>
      <c r="AH12" s="187"/>
      <c r="AI12" s="187"/>
      <c r="AJ12" s="187"/>
      <c r="AK12" s="190">
        <f t="shared" ref="AK12:AK30" si="0">IF(AND($AK$3="４週",($AH$5*4)&gt;=SUM(F12:AJ12)),SUM(F12:AJ12),IF(AND($AK$3="４週",SUM(F12:AJ12)&gt;($AH$5*4)),"上限超過"))</f>
        <v>0</v>
      </c>
      <c r="AL12" s="172">
        <f t="shared" ref="AL12:AL31" si="1">IF($AK$3="４週",AK12/4,AK12/(DAY(EOMONTH($F$9,0))/7))</f>
        <v>0</v>
      </c>
      <c r="AM12" s="203"/>
      <c r="AN12" s="203"/>
    </row>
    <row r="13" spans="1:41" ht="18" customHeight="1">
      <c r="A13" s="67">
        <v>3</v>
      </c>
      <c r="B13" s="171" t="s">
        <v>175</v>
      </c>
      <c r="C13" s="154" t="s">
        <v>129</v>
      </c>
      <c r="D13" s="155"/>
      <c r="E13" s="156" t="s">
        <v>250</v>
      </c>
      <c r="F13" s="153"/>
      <c r="G13" s="153"/>
      <c r="H13" s="153"/>
      <c r="I13" s="153"/>
      <c r="J13" s="153"/>
      <c r="K13" s="153"/>
      <c r="L13" s="153"/>
      <c r="M13" s="153"/>
      <c r="N13" s="153"/>
      <c r="O13" s="153"/>
      <c r="P13" s="153"/>
      <c r="Q13" s="153"/>
      <c r="R13" s="153"/>
      <c r="S13" s="153"/>
      <c r="T13" s="153"/>
      <c r="U13" s="153"/>
      <c r="V13" s="153"/>
      <c r="W13" s="153"/>
      <c r="X13" s="153"/>
      <c r="Y13" s="153"/>
      <c r="Z13" s="153"/>
      <c r="AA13" s="153"/>
      <c r="AB13" s="153"/>
      <c r="AC13" s="153"/>
      <c r="AD13" s="153"/>
      <c r="AE13" s="153"/>
      <c r="AF13" s="153"/>
      <c r="AG13" s="153"/>
      <c r="AH13" s="187"/>
      <c r="AI13" s="187"/>
      <c r="AJ13" s="187"/>
      <c r="AK13" s="190">
        <f t="shared" si="0"/>
        <v>0</v>
      </c>
      <c r="AL13" s="172">
        <f>IF($AK$3="４週",AK13/4,AK13/(DAY(EOMONTH($F$9,0))/7))</f>
        <v>0</v>
      </c>
      <c r="AM13" s="203"/>
      <c r="AN13" s="203"/>
    </row>
    <row r="14" spans="1:41" ht="18" customHeight="1">
      <c r="A14" s="67">
        <v>4</v>
      </c>
      <c r="B14" s="171" t="s">
        <v>165</v>
      </c>
      <c r="C14" s="154" t="s">
        <v>130</v>
      </c>
      <c r="D14" s="155"/>
      <c r="E14" s="156" t="s">
        <v>250</v>
      </c>
      <c r="F14" s="153"/>
      <c r="G14" s="153"/>
      <c r="H14" s="153"/>
      <c r="I14" s="153"/>
      <c r="J14" s="153"/>
      <c r="K14" s="153"/>
      <c r="L14" s="153"/>
      <c r="M14" s="153"/>
      <c r="N14" s="153"/>
      <c r="O14" s="153"/>
      <c r="P14" s="153"/>
      <c r="Q14" s="153"/>
      <c r="R14" s="153"/>
      <c r="S14" s="153"/>
      <c r="T14" s="153"/>
      <c r="U14" s="153"/>
      <c r="V14" s="153"/>
      <c r="W14" s="153"/>
      <c r="X14" s="153"/>
      <c r="Y14" s="153"/>
      <c r="Z14" s="153"/>
      <c r="AA14" s="153"/>
      <c r="AB14" s="153"/>
      <c r="AC14" s="153"/>
      <c r="AD14" s="153"/>
      <c r="AE14" s="153"/>
      <c r="AF14" s="153"/>
      <c r="AG14" s="153"/>
      <c r="AH14" s="187"/>
      <c r="AI14" s="187"/>
      <c r="AJ14" s="187"/>
      <c r="AK14" s="190">
        <f t="shared" si="0"/>
        <v>0</v>
      </c>
      <c r="AL14" s="172">
        <f t="shared" si="1"/>
        <v>0</v>
      </c>
      <c r="AM14" s="203"/>
      <c r="AN14" s="203"/>
    </row>
    <row r="15" spans="1:41" ht="18" customHeight="1">
      <c r="A15" s="67">
        <v>5</v>
      </c>
      <c r="B15" s="171" t="s">
        <v>165</v>
      </c>
      <c r="C15" s="154" t="s">
        <v>130</v>
      </c>
      <c r="D15" s="155"/>
      <c r="E15" s="156" t="s">
        <v>250</v>
      </c>
      <c r="F15" s="153"/>
      <c r="G15" s="153"/>
      <c r="H15" s="153"/>
      <c r="I15" s="153"/>
      <c r="J15" s="153"/>
      <c r="K15" s="153"/>
      <c r="L15" s="153"/>
      <c r="M15" s="153"/>
      <c r="N15" s="153"/>
      <c r="O15" s="153"/>
      <c r="P15" s="153"/>
      <c r="Q15" s="153"/>
      <c r="R15" s="153"/>
      <c r="S15" s="153"/>
      <c r="T15" s="153"/>
      <c r="U15" s="153"/>
      <c r="V15" s="153"/>
      <c r="W15" s="153"/>
      <c r="X15" s="153"/>
      <c r="Y15" s="153"/>
      <c r="Z15" s="153"/>
      <c r="AA15" s="153"/>
      <c r="AB15" s="153"/>
      <c r="AC15" s="153"/>
      <c r="AD15" s="153"/>
      <c r="AE15" s="153"/>
      <c r="AF15" s="153"/>
      <c r="AG15" s="153"/>
      <c r="AH15" s="187"/>
      <c r="AI15" s="187"/>
      <c r="AJ15" s="187"/>
      <c r="AK15" s="190">
        <f t="shared" si="0"/>
        <v>0</v>
      </c>
      <c r="AL15" s="172">
        <f t="shared" si="1"/>
        <v>0</v>
      </c>
      <c r="AM15" s="203"/>
      <c r="AN15" s="203"/>
    </row>
    <row r="16" spans="1:41" ht="18" customHeight="1">
      <c r="A16" s="67">
        <v>6</v>
      </c>
      <c r="B16" s="171"/>
      <c r="C16" s="154"/>
      <c r="D16" s="155"/>
      <c r="E16" s="156"/>
      <c r="F16" s="153"/>
      <c r="G16" s="153"/>
      <c r="H16" s="153"/>
      <c r="I16" s="153"/>
      <c r="J16" s="153"/>
      <c r="K16" s="153"/>
      <c r="L16" s="153"/>
      <c r="M16" s="153"/>
      <c r="N16" s="153"/>
      <c r="O16" s="153"/>
      <c r="P16" s="153"/>
      <c r="Q16" s="153"/>
      <c r="R16" s="153"/>
      <c r="S16" s="153"/>
      <c r="T16" s="153"/>
      <c r="U16" s="153"/>
      <c r="V16" s="153"/>
      <c r="W16" s="153"/>
      <c r="X16" s="153"/>
      <c r="Y16" s="153"/>
      <c r="Z16" s="153"/>
      <c r="AA16" s="153"/>
      <c r="AB16" s="153"/>
      <c r="AC16" s="153"/>
      <c r="AD16" s="153"/>
      <c r="AE16" s="153"/>
      <c r="AF16" s="153"/>
      <c r="AG16" s="153"/>
      <c r="AH16" s="187"/>
      <c r="AI16" s="187"/>
      <c r="AJ16" s="187"/>
      <c r="AK16" s="190">
        <f t="shared" si="0"/>
        <v>0</v>
      </c>
      <c r="AL16" s="172">
        <f t="shared" si="1"/>
        <v>0</v>
      </c>
      <c r="AM16" s="203"/>
      <c r="AN16" s="203"/>
    </row>
    <row r="17" spans="1:40" ht="18" customHeight="1">
      <c r="A17" s="67">
        <v>7</v>
      </c>
      <c r="B17" s="171"/>
      <c r="C17" s="154"/>
      <c r="D17" s="155"/>
      <c r="E17" s="156"/>
      <c r="F17" s="153"/>
      <c r="G17" s="153"/>
      <c r="H17" s="153"/>
      <c r="I17" s="153"/>
      <c r="J17" s="153"/>
      <c r="K17" s="153"/>
      <c r="L17" s="153"/>
      <c r="M17" s="153"/>
      <c r="N17" s="153"/>
      <c r="O17" s="153"/>
      <c r="P17" s="153"/>
      <c r="Q17" s="153"/>
      <c r="R17" s="153"/>
      <c r="S17" s="153"/>
      <c r="T17" s="153"/>
      <c r="U17" s="153"/>
      <c r="V17" s="153"/>
      <c r="W17" s="153"/>
      <c r="X17" s="153"/>
      <c r="Y17" s="153"/>
      <c r="Z17" s="153"/>
      <c r="AA17" s="153"/>
      <c r="AB17" s="153"/>
      <c r="AC17" s="153"/>
      <c r="AD17" s="153"/>
      <c r="AE17" s="153"/>
      <c r="AF17" s="153"/>
      <c r="AG17" s="153"/>
      <c r="AH17" s="187"/>
      <c r="AI17" s="187"/>
      <c r="AJ17" s="187"/>
      <c r="AK17" s="190">
        <f t="shared" si="0"/>
        <v>0</v>
      </c>
      <c r="AL17" s="172">
        <f t="shared" si="1"/>
        <v>0</v>
      </c>
      <c r="AM17" s="203"/>
      <c r="AN17" s="203"/>
    </row>
    <row r="18" spans="1:40" ht="18" customHeight="1">
      <c r="A18" s="67">
        <v>8</v>
      </c>
      <c r="B18" s="171"/>
      <c r="C18" s="154"/>
      <c r="D18" s="155"/>
      <c r="E18" s="156"/>
      <c r="F18" s="153"/>
      <c r="G18" s="153"/>
      <c r="H18" s="153"/>
      <c r="I18" s="153"/>
      <c r="J18" s="153"/>
      <c r="K18" s="153"/>
      <c r="L18" s="153"/>
      <c r="M18" s="153"/>
      <c r="N18" s="153"/>
      <c r="O18" s="153"/>
      <c r="P18" s="153"/>
      <c r="Q18" s="153"/>
      <c r="R18" s="153"/>
      <c r="S18" s="153"/>
      <c r="T18" s="153"/>
      <c r="U18" s="153"/>
      <c r="V18" s="153"/>
      <c r="W18" s="153"/>
      <c r="X18" s="153"/>
      <c r="Y18" s="153"/>
      <c r="Z18" s="153"/>
      <c r="AA18" s="153"/>
      <c r="AB18" s="153"/>
      <c r="AC18" s="153"/>
      <c r="AD18" s="153"/>
      <c r="AE18" s="153"/>
      <c r="AF18" s="153"/>
      <c r="AG18" s="153"/>
      <c r="AH18" s="187"/>
      <c r="AI18" s="187"/>
      <c r="AJ18" s="187"/>
      <c r="AK18" s="190">
        <f t="shared" si="0"/>
        <v>0</v>
      </c>
      <c r="AL18" s="172">
        <f t="shared" si="1"/>
        <v>0</v>
      </c>
      <c r="AM18" s="203"/>
      <c r="AN18" s="203"/>
    </row>
    <row r="19" spans="1:40" ht="18" customHeight="1">
      <c r="A19" s="67">
        <v>9</v>
      </c>
      <c r="B19" s="171"/>
      <c r="C19" s="154"/>
      <c r="D19" s="155"/>
      <c r="E19" s="156"/>
      <c r="F19" s="153"/>
      <c r="G19" s="153"/>
      <c r="H19" s="153"/>
      <c r="I19" s="153"/>
      <c r="J19" s="153"/>
      <c r="K19" s="153"/>
      <c r="L19" s="153"/>
      <c r="M19" s="153"/>
      <c r="N19" s="153"/>
      <c r="O19" s="153"/>
      <c r="P19" s="153"/>
      <c r="Q19" s="153"/>
      <c r="R19" s="153"/>
      <c r="S19" s="153"/>
      <c r="T19" s="153"/>
      <c r="U19" s="153"/>
      <c r="V19" s="153"/>
      <c r="W19" s="153"/>
      <c r="X19" s="153"/>
      <c r="Y19" s="153"/>
      <c r="Z19" s="153"/>
      <c r="AA19" s="153"/>
      <c r="AB19" s="153"/>
      <c r="AC19" s="153"/>
      <c r="AD19" s="153"/>
      <c r="AE19" s="153"/>
      <c r="AF19" s="153"/>
      <c r="AG19" s="153"/>
      <c r="AH19" s="187"/>
      <c r="AI19" s="187"/>
      <c r="AJ19" s="187"/>
      <c r="AK19" s="190">
        <f t="shared" si="0"/>
        <v>0</v>
      </c>
      <c r="AL19" s="172">
        <f t="shared" si="1"/>
        <v>0</v>
      </c>
      <c r="AM19" s="203"/>
      <c r="AN19" s="203"/>
    </row>
    <row r="20" spans="1:40" ht="18" customHeight="1">
      <c r="A20" s="67">
        <v>10</v>
      </c>
      <c r="B20" s="171"/>
      <c r="C20" s="154"/>
      <c r="D20" s="155"/>
      <c r="E20" s="156"/>
      <c r="F20" s="153"/>
      <c r="G20" s="153"/>
      <c r="H20" s="153"/>
      <c r="I20" s="153"/>
      <c r="J20" s="153"/>
      <c r="K20" s="153"/>
      <c r="L20" s="153"/>
      <c r="M20" s="153"/>
      <c r="N20" s="153"/>
      <c r="O20" s="153"/>
      <c r="P20" s="153"/>
      <c r="Q20" s="153"/>
      <c r="R20" s="153"/>
      <c r="S20" s="153"/>
      <c r="T20" s="153"/>
      <c r="U20" s="153"/>
      <c r="V20" s="153"/>
      <c r="W20" s="153"/>
      <c r="X20" s="153"/>
      <c r="Y20" s="153"/>
      <c r="Z20" s="153"/>
      <c r="AA20" s="153"/>
      <c r="AB20" s="153"/>
      <c r="AC20" s="153"/>
      <c r="AD20" s="153"/>
      <c r="AE20" s="153"/>
      <c r="AF20" s="153"/>
      <c r="AG20" s="153"/>
      <c r="AH20" s="187"/>
      <c r="AI20" s="187"/>
      <c r="AJ20" s="187"/>
      <c r="AK20" s="190">
        <f t="shared" si="0"/>
        <v>0</v>
      </c>
      <c r="AL20" s="172">
        <f t="shared" si="1"/>
        <v>0</v>
      </c>
      <c r="AM20" s="203"/>
      <c r="AN20" s="203"/>
    </row>
    <row r="21" spans="1:40" ht="18" customHeight="1">
      <c r="A21" s="67">
        <v>11</v>
      </c>
      <c r="B21" s="171"/>
      <c r="C21" s="154"/>
      <c r="D21" s="155"/>
      <c r="E21" s="156"/>
      <c r="F21" s="153"/>
      <c r="G21" s="153"/>
      <c r="H21" s="153"/>
      <c r="I21" s="153"/>
      <c r="J21" s="153"/>
      <c r="K21" s="153"/>
      <c r="L21" s="153"/>
      <c r="M21" s="153"/>
      <c r="N21" s="153"/>
      <c r="O21" s="153"/>
      <c r="P21" s="153"/>
      <c r="Q21" s="153"/>
      <c r="R21" s="153"/>
      <c r="S21" s="153"/>
      <c r="T21" s="153"/>
      <c r="U21" s="153"/>
      <c r="V21" s="153"/>
      <c r="W21" s="153"/>
      <c r="X21" s="153"/>
      <c r="Y21" s="153"/>
      <c r="Z21" s="153"/>
      <c r="AA21" s="153"/>
      <c r="AB21" s="153"/>
      <c r="AC21" s="153"/>
      <c r="AD21" s="153"/>
      <c r="AE21" s="153"/>
      <c r="AF21" s="153"/>
      <c r="AG21" s="153"/>
      <c r="AH21" s="187"/>
      <c r="AI21" s="187"/>
      <c r="AJ21" s="187"/>
      <c r="AK21" s="190">
        <f t="shared" si="0"/>
        <v>0</v>
      </c>
      <c r="AL21" s="172">
        <f t="shared" si="1"/>
        <v>0</v>
      </c>
      <c r="AM21" s="203"/>
      <c r="AN21" s="203"/>
    </row>
    <row r="22" spans="1:40" ht="18" customHeight="1">
      <c r="A22" s="67">
        <v>12</v>
      </c>
      <c r="B22" s="171"/>
      <c r="C22" s="154"/>
      <c r="D22" s="155"/>
      <c r="E22" s="156"/>
      <c r="F22" s="153"/>
      <c r="G22" s="153"/>
      <c r="H22" s="153"/>
      <c r="I22" s="153"/>
      <c r="J22" s="153"/>
      <c r="K22" s="153"/>
      <c r="L22" s="153"/>
      <c r="M22" s="153"/>
      <c r="N22" s="153"/>
      <c r="O22" s="153"/>
      <c r="P22" s="153"/>
      <c r="Q22" s="153"/>
      <c r="R22" s="153"/>
      <c r="S22" s="153"/>
      <c r="T22" s="153"/>
      <c r="U22" s="153"/>
      <c r="V22" s="153"/>
      <c r="W22" s="153"/>
      <c r="X22" s="153"/>
      <c r="Y22" s="153"/>
      <c r="Z22" s="153"/>
      <c r="AA22" s="153"/>
      <c r="AB22" s="153"/>
      <c r="AC22" s="153"/>
      <c r="AD22" s="153"/>
      <c r="AE22" s="153"/>
      <c r="AF22" s="153"/>
      <c r="AG22" s="153"/>
      <c r="AH22" s="187"/>
      <c r="AI22" s="187"/>
      <c r="AJ22" s="187"/>
      <c r="AK22" s="190">
        <f t="shared" si="0"/>
        <v>0</v>
      </c>
      <c r="AL22" s="172">
        <f t="shared" si="1"/>
        <v>0</v>
      </c>
      <c r="AM22" s="203"/>
      <c r="AN22" s="203"/>
    </row>
    <row r="23" spans="1:40" ht="18" customHeight="1">
      <c r="A23" s="67">
        <v>13</v>
      </c>
      <c r="B23" s="171"/>
      <c r="C23" s="154"/>
      <c r="D23" s="155"/>
      <c r="E23" s="156"/>
      <c r="F23" s="153"/>
      <c r="G23" s="153"/>
      <c r="H23" s="153"/>
      <c r="I23" s="153"/>
      <c r="J23" s="153"/>
      <c r="K23" s="153"/>
      <c r="L23" s="153"/>
      <c r="M23" s="153"/>
      <c r="N23" s="153"/>
      <c r="O23" s="153"/>
      <c r="P23" s="153"/>
      <c r="Q23" s="153"/>
      <c r="R23" s="153"/>
      <c r="S23" s="153"/>
      <c r="T23" s="153"/>
      <c r="U23" s="153"/>
      <c r="V23" s="153"/>
      <c r="W23" s="153"/>
      <c r="X23" s="153"/>
      <c r="Y23" s="153"/>
      <c r="Z23" s="153"/>
      <c r="AA23" s="153"/>
      <c r="AB23" s="153"/>
      <c r="AC23" s="153"/>
      <c r="AD23" s="153"/>
      <c r="AE23" s="153"/>
      <c r="AF23" s="153"/>
      <c r="AG23" s="153"/>
      <c r="AH23" s="187"/>
      <c r="AI23" s="187"/>
      <c r="AJ23" s="187"/>
      <c r="AK23" s="190">
        <f t="shared" si="0"/>
        <v>0</v>
      </c>
      <c r="AL23" s="172">
        <f t="shared" si="1"/>
        <v>0</v>
      </c>
      <c r="AM23" s="203"/>
      <c r="AN23" s="203"/>
    </row>
    <row r="24" spans="1:40" ht="18" customHeight="1">
      <c r="A24" s="67">
        <v>14</v>
      </c>
      <c r="B24" s="171"/>
      <c r="C24" s="154"/>
      <c r="D24" s="155"/>
      <c r="E24" s="156"/>
      <c r="F24" s="153"/>
      <c r="G24" s="153"/>
      <c r="H24" s="153"/>
      <c r="I24" s="153"/>
      <c r="J24" s="153"/>
      <c r="K24" s="153"/>
      <c r="L24" s="153"/>
      <c r="M24" s="153"/>
      <c r="N24" s="153"/>
      <c r="O24" s="153"/>
      <c r="P24" s="153"/>
      <c r="Q24" s="153"/>
      <c r="R24" s="153"/>
      <c r="S24" s="153"/>
      <c r="T24" s="153"/>
      <c r="U24" s="153"/>
      <c r="V24" s="153"/>
      <c r="W24" s="153"/>
      <c r="X24" s="153"/>
      <c r="Y24" s="153"/>
      <c r="Z24" s="153"/>
      <c r="AA24" s="153"/>
      <c r="AB24" s="153"/>
      <c r="AC24" s="153"/>
      <c r="AD24" s="153"/>
      <c r="AE24" s="153"/>
      <c r="AF24" s="153"/>
      <c r="AG24" s="153"/>
      <c r="AH24" s="187"/>
      <c r="AI24" s="187"/>
      <c r="AJ24" s="187"/>
      <c r="AK24" s="190">
        <f t="shared" si="0"/>
        <v>0</v>
      </c>
      <c r="AL24" s="172">
        <f t="shared" si="1"/>
        <v>0</v>
      </c>
      <c r="AM24" s="203"/>
      <c r="AN24" s="203"/>
    </row>
    <row r="25" spans="1:40" ht="18" customHeight="1">
      <c r="A25" s="67">
        <v>15</v>
      </c>
      <c r="B25" s="171"/>
      <c r="C25" s="154"/>
      <c r="D25" s="155"/>
      <c r="E25" s="156"/>
      <c r="F25" s="153"/>
      <c r="G25" s="153"/>
      <c r="H25" s="153"/>
      <c r="I25" s="153"/>
      <c r="J25" s="153"/>
      <c r="K25" s="153"/>
      <c r="L25" s="153"/>
      <c r="M25" s="153"/>
      <c r="N25" s="153"/>
      <c r="O25" s="153"/>
      <c r="P25" s="153"/>
      <c r="Q25" s="153"/>
      <c r="R25" s="153"/>
      <c r="S25" s="153"/>
      <c r="T25" s="153"/>
      <c r="U25" s="153"/>
      <c r="V25" s="153"/>
      <c r="W25" s="153"/>
      <c r="X25" s="153"/>
      <c r="Y25" s="153"/>
      <c r="Z25" s="153"/>
      <c r="AA25" s="153"/>
      <c r="AB25" s="153"/>
      <c r="AC25" s="153"/>
      <c r="AD25" s="153"/>
      <c r="AE25" s="153"/>
      <c r="AF25" s="153"/>
      <c r="AG25" s="153"/>
      <c r="AH25" s="187"/>
      <c r="AI25" s="187"/>
      <c r="AJ25" s="187"/>
      <c r="AK25" s="190">
        <f t="shared" si="0"/>
        <v>0</v>
      </c>
      <c r="AL25" s="172">
        <f t="shared" si="1"/>
        <v>0</v>
      </c>
      <c r="AM25" s="203"/>
      <c r="AN25" s="203"/>
    </row>
    <row r="26" spans="1:40" ht="18" customHeight="1">
      <c r="A26" s="67">
        <v>16</v>
      </c>
      <c r="B26" s="171"/>
      <c r="C26" s="154"/>
      <c r="D26" s="155"/>
      <c r="E26" s="156"/>
      <c r="F26" s="153"/>
      <c r="G26" s="153"/>
      <c r="H26" s="153"/>
      <c r="I26" s="153"/>
      <c r="J26" s="153"/>
      <c r="K26" s="153"/>
      <c r="L26" s="153"/>
      <c r="M26" s="153"/>
      <c r="N26" s="153"/>
      <c r="O26" s="153"/>
      <c r="P26" s="153"/>
      <c r="Q26" s="153"/>
      <c r="R26" s="153"/>
      <c r="S26" s="153"/>
      <c r="T26" s="153"/>
      <c r="U26" s="153"/>
      <c r="V26" s="153"/>
      <c r="W26" s="153"/>
      <c r="X26" s="153"/>
      <c r="Y26" s="153"/>
      <c r="Z26" s="153"/>
      <c r="AA26" s="153"/>
      <c r="AB26" s="153"/>
      <c r="AC26" s="153"/>
      <c r="AD26" s="153"/>
      <c r="AE26" s="153"/>
      <c r="AF26" s="153"/>
      <c r="AG26" s="153"/>
      <c r="AH26" s="187"/>
      <c r="AI26" s="187"/>
      <c r="AJ26" s="187"/>
      <c r="AK26" s="190">
        <f t="shared" si="0"/>
        <v>0</v>
      </c>
      <c r="AL26" s="172">
        <f t="shared" si="1"/>
        <v>0</v>
      </c>
      <c r="AM26" s="203"/>
      <c r="AN26" s="203"/>
    </row>
    <row r="27" spans="1:40" ht="18" customHeight="1">
      <c r="A27" s="67">
        <v>17</v>
      </c>
      <c r="B27" s="171"/>
      <c r="C27" s="154"/>
      <c r="D27" s="155"/>
      <c r="E27" s="156"/>
      <c r="F27" s="153"/>
      <c r="G27" s="153"/>
      <c r="H27" s="153"/>
      <c r="I27" s="153"/>
      <c r="J27" s="153"/>
      <c r="K27" s="153"/>
      <c r="L27" s="153"/>
      <c r="M27" s="153"/>
      <c r="N27" s="153"/>
      <c r="O27" s="153"/>
      <c r="P27" s="153"/>
      <c r="Q27" s="153"/>
      <c r="R27" s="153"/>
      <c r="S27" s="153"/>
      <c r="T27" s="153"/>
      <c r="U27" s="153"/>
      <c r="V27" s="153"/>
      <c r="W27" s="153"/>
      <c r="X27" s="153"/>
      <c r="Y27" s="153"/>
      <c r="Z27" s="153"/>
      <c r="AA27" s="153"/>
      <c r="AB27" s="153"/>
      <c r="AC27" s="153"/>
      <c r="AD27" s="153"/>
      <c r="AE27" s="153"/>
      <c r="AF27" s="153"/>
      <c r="AG27" s="153"/>
      <c r="AH27" s="187"/>
      <c r="AI27" s="187"/>
      <c r="AJ27" s="187"/>
      <c r="AK27" s="190">
        <f t="shared" si="0"/>
        <v>0</v>
      </c>
      <c r="AL27" s="172">
        <f t="shared" si="1"/>
        <v>0</v>
      </c>
      <c r="AM27" s="203"/>
      <c r="AN27" s="203"/>
    </row>
    <row r="28" spans="1:40" ht="18" customHeight="1">
      <c r="A28" s="67">
        <v>18</v>
      </c>
      <c r="B28" s="171"/>
      <c r="C28" s="154"/>
      <c r="D28" s="155"/>
      <c r="E28" s="156"/>
      <c r="F28" s="153"/>
      <c r="G28" s="153"/>
      <c r="H28" s="153"/>
      <c r="I28" s="153"/>
      <c r="J28" s="153"/>
      <c r="K28" s="153"/>
      <c r="L28" s="153"/>
      <c r="M28" s="153"/>
      <c r="N28" s="153"/>
      <c r="O28" s="153"/>
      <c r="P28" s="153"/>
      <c r="Q28" s="153"/>
      <c r="R28" s="153"/>
      <c r="S28" s="153"/>
      <c r="T28" s="153"/>
      <c r="U28" s="153"/>
      <c r="V28" s="153"/>
      <c r="W28" s="153"/>
      <c r="X28" s="153"/>
      <c r="Y28" s="153"/>
      <c r="Z28" s="153"/>
      <c r="AA28" s="153"/>
      <c r="AB28" s="153"/>
      <c r="AC28" s="153"/>
      <c r="AD28" s="153"/>
      <c r="AE28" s="153"/>
      <c r="AF28" s="153"/>
      <c r="AG28" s="153"/>
      <c r="AH28" s="187"/>
      <c r="AI28" s="187"/>
      <c r="AJ28" s="187"/>
      <c r="AK28" s="190">
        <f t="shared" si="0"/>
        <v>0</v>
      </c>
      <c r="AL28" s="172">
        <f t="shared" si="1"/>
        <v>0</v>
      </c>
      <c r="AM28" s="203"/>
      <c r="AN28" s="203"/>
    </row>
    <row r="29" spans="1:40" ht="18" customHeight="1">
      <c r="A29" s="67">
        <v>19</v>
      </c>
      <c r="B29" s="171"/>
      <c r="C29" s="154"/>
      <c r="D29" s="155"/>
      <c r="E29" s="156"/>
      <c r="F29" s="153"/>
      <c r="G29" s="153"/>
      <c r="H29" s="153"/>
      <c r="I29" s="153"/>
      <c r="J29" s="153"/>
      <c r="K29" s="153"/>
      <c r="L29" s="153"/>
      <c r="M29" s="153"/>
      <c r="N29" s="153"/>
      <c r="O29" s="153"/>
      <c r="P29" s="153"/>
      <c r="Q29" s="153"/>
      <c r="R29" s="153"/>
      <c r="S29" s="153"/>
      <c r="T29" s="153"/>
      <c r="U29" s="153"/>
      <c r="V29" s="153"/>
      <c r="W29" s="153"/>
      <c r="X29" s="153"/>
      <c r="Y29" s="153"/>
      <c r="Z29" s="153"/>
      <c r="AA29" s="153"/>
      <c r="AB29" s="153"/>
      <c r="AC29" s="153"/>
      <c r="AD29" s="153"/>
      <c r="AE29" s="153"/>
      <c r="AF29" s="153"/>
      <c r="AG29" s="153"/>
      <c r="AH29" s="187"/>
      <c r="AI29" s="187"/>
      <c r="AJ29" s="187"/>
      <c r="AK29" s="190">
        <f t="shared" si="0"/>
        <v>0</v>
      </c>
      <c r="AL29" s="172">
        <f t="shared" si="1"/>
        <v>0</v>
      </c>
      <c r="AM29" s="203"/>
      <c r="AN29" s="203"/>
    </row>
    <row r="30" spans="1:40" ht="18" customHeight="1">
      <c r="A30" s="67">
        <v>20</v>
      </c>
      <c r="B30" s="171"/>
      <c r="C30" s="154"/>
      <c r="D30" s="155"/>
      <c r="E30" s="156"/>
      <c r="F30" s="153"/>
      <c r="G30" s="153"/>
      <c r="H30" s="153"/>
      <c r="I30" s="153"/>
      <c r="J30" s="153"/>
      <c r="K30" s="153"/>
      <c r="L30" s="153"/>
      <c r="M30" s="153"/>
      <c r="N30" s="153"/>
      <c r="O30" s="153"/>
      <c r="P30" s="153"/>
      <c r="Q30" s="153"/>
      <c r="R30" s="153"/>
      <c r="S30" s="153"/>
      <c r="T30" s="153"/>
      <c r="U30" s="153"/>
      <c r="V30" s="153"/>
      <c r="W30" s="153"/>
      <c r="X30" s="153"/>
      <c r="Y30" s="153"/>
      <c r="Z30" s="153"/>
      <c r="AA30" s="153"/>
      <c r="AB30" s="153"/>
      <c r="AC30" s="153"/>
      <c r="AD30" s="153"/>
      <c r="AE30" s="153"/>
      <c r="AF30" s="153"/>
      <c r="AG30" s="153"/>
      <c r="AH30" s="187"/>
      <c r="AI30" s="187"/>
      <c r="AJ30" s="187"/>
      <c r="AK30" s="190">
        <f t="shared" si="0"/>
        <v>0</v>
      </c>
      <c r="AL30" s="172">
        <f t="shared" si="1"/>
        <v>0</v>
      </c>
      <c r="AM30" s="203"/>
      <c r="AN30" s="203"/>
    </row>
    <row r="31" spans="1:40" ht="18" customHeight="1">
      <c r="A31" s="211" t="s">
        <v>116</v>
      </c>
      <c r="B31" s="220"/>
      <c r="C31" s="220"/>
      <c r="D31" s="220"/>
      <c r="E31" s="221"/>
      <c r="F31" s="157">
        <f>+SUM(F11:F30)</f>
        <v>0</v>
      </c>
      <c r="G31" s="157">
        <f t="shared" ref="G31:AJ31" si="2">+SUM(G11:G30)</f>
        <v>0</v>
      </c>
      <c r="H31" s="157">
        <f t="shared" si="2"/>
        <v>0</v>
      </c>
      <c r="I31" s="157">
        <f t="shared" si="2"/>
        <v>0</v>
      </c>
      <c r="J31" s="157">
        <f t="shared" si="2"/>
        <v>0</v>
      </c>
      <c r="K31" s="157">
        <f t="shared" si="2"/>
        <v>0</v>
      </c>
      <c r="L31" s="157">
        <f t="shared" si="2"/>
        <v>0</v>
      </c>
      <c r="M31" s="157">
        <f t="shared" si="2"/>
        <v>0</v>
      </c>
      <c r="N31" s="157">
        <f t="shared" si="2"/>
        <v>0</v>
      </c>
      <c r="O31" s="157">
        <f t="shared" si="2"/>
        <v>0</v>
      </c>
      <c r="P31" s="157">
        <f t="shared" si="2"/>
        <v>0</v>
      </c>
      <c r="Q31" s="157">
        <f t="shared" si="2"/>
        <v>0</v>
      </c>
      <c r="R31" s="157">
        <f t="shared" si="2"/>
        <v>0</v>
      </c>
      <c r="S31" s="157">
        <f t="shared" si="2"/>
        <v>0</v>
      </c>
      <c r="T31" s="157">
        <f t="shared" si="2"/>
        <v>0</v>
      </c>
      <c r="U31" s="157">
        <f t="shared" si="2"/>
        <v>0</v>
      </c>
      <c r="V31" s="157">
        <f t="shared" si="2"/>
        <v>0</v>
      </c>
      <c r="W31" s="157">
        <f t="shared" si="2"/>
        <v>0</v>
      </c>
      <c r="X31" s="157">
        <f t="shared" si="2"/>
        <v>0</v>
      </c>
      <c r="Y31" s="157">
        <f t="shared" si="2"/>
        <v>0</v>
      </c>
      <c r="Z31" s="157">
        <f t="shared" si="2"/>
        <v>0</v>
      </c>
      <c r="AA31" s="157">
        <f t="shared" si="2"/>
        <v>0</v>
      </c>
      <c r="AB31" s="157">
        <f t="shared" si="2"/>
        <v>0</v>
      </c>
      <c r="AC31" s="157">
        <f t="shared" si="2"/>
        <v>0</v>
      </c>
      <c r="AD31" s="157">
        <f t="shared" si="2"/>
        <v>0</v>
      </c>
      <c r="AE31" s="157">
        <f t="shared" si="2"/>
        <v>0</v>
      </c>
      <c r="AF31" s="157">
        <f t="shared" si="2"/>
        <v>0</v>
      </c>
      <c r="AG31" s="157">
        <f t="shared" si="2"/>
        <v>0</v>
      </c>
      <c r="AH31" s="188">
        <f t="shared" si="2"/>
        <v>0</v>
      </c>
      <c r="AI31" s="188">
        <f t="shared" si="2"/>
        <v>0</v>
      </c>
      <c r="AJ31" s="188">
        <f t="shared" si="2"/>
        <v>0</v>
      </c>
      <c r="AK31" s="190">
        <f>SUM(AK11:AK30)</f>
        <v>0</v>
      </c>
      <c r="AL31" s="172">
        <f t="shared" si="1"/>
        <v>0</v>
      </c>
      <c r="AM31" s="206"/>
      <c r="AN31" s="206"/>
    </row>
    <row r="32" spans="1:40" ht="18" customHeight="1">
      <c r="A32" s="222" t="s">
        <v>117</v>
      </c>
      <c r="B32" s="222"/>
      <c r="C32" s="222"/>
      <c r="D32" s="222"/>
      <c r="E32" s="223"/>
      <c r="F32" s="189"/>
      <c r="G32" s="189"/>
      <c r="H32" s="189"/>
      <c r="I32" s="189"/>
      <c r="J32" s="189"/>
      <c r="K32" s="189"/>
      <c r="L32" s="189"/>
      <c r="M32" s="189"/>
      <c r="N32" s="189"/>
      <c r="O32" s="189"/>
      <c r="P32" s="189"/>
      <c r="Q32" s="189"/>
      <c r="R32" s="189"/>
      <c r="S32" s="189"/>
      <c r="T32" s="189"/>
      <c r="U32" s="189"/>
      <c r="V32" s="189"/>
      <c r="W32" s="189"/>
      <c r="X32" s="189"/>
      <c r="Y32" s="189"/>
      <c r="Z32" s="189"/>
      <c r="AA32" s="189"/>
      <c r="AB32" s="189"/>
      <c r="AC32" s="189"/>
      <c r="AD32" s="189"/>
      <c r="AE32" s="189"/>
      <c r="AF32" s="189"/>
      <c r="AG32" s="189"/>
      <c r="AH32" s="189"/>
      <c r="AI32" s="189"/>
      <c r="AJ32" s="189"/>
      <c r="AK32" s="173"/>
      <c r="AL32" s="174"/>
      <c r="AM32" s="206"/>
      <c r="AN32" s="206"/>
    </row>
    <row r="33" spans="1:43" ht="15" customHeight="1">
      <c r="A33" s="64"/>
      <c r="B33" s="64"/>
      <c r="C33" s="64"/>
      <c r="D33" s="64"/>
      <c r="E33" s="64"/>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60"/>
      <c r="AF33" s="60"/>
      <c r="AG33" s="60"/>
      <c r="AH33" s="60"/>
      <c r="AI33" s="60"/>
      <c r="AJ33" s="60"/>
      <c r="AK33" s="64"/>
      <c r="AL33" s="64"/>
      <c r="AM33" s="62"/>
    </row>
    <row r="34" spans="1:43" ht="15" customHeight="1">
      <c r="A34" s="64"/>
      <c r="B34" s="64"/>
      <c r="C34" s="64"/>
      <c r="D34" s="64"/>
      <c r="E34" s="64"/>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4"/>
      <c r="AL34" s="64"/>
      <c r="AM34" s="62"/>
    </row>
    <row r="35" spans="1:43" ht="21" customHeight="1">
      <c r="A35" s="65" t="s">
        <v>161</v>
      </c>
      <c r="B35" s="64"/>
      <c r="C35" s="64"/>
      <c r="D35" s="64"/>
      <c r="E35" s="64"/>
      <c r="F35" s="64"/>
      <c r="G35" s="60"/>
      <c r="H35" s="60"/>
      <c r="I35" s="60"/>
      <c r="J35" s="60"/>
      <c r="K35" s="60"/>
      <c r="L35" s="60"/>
      <c r="M35" s="60"/>
      <c r="N35" s="60"/>
      <c r="O35" s="60"/>
      <c r="AM35" s="64"/>
      <c r="AN35" s="62"/>
    </row>
    <row r="36" spans="1:43" ht="32.25" customHeight="1">
      <c r="A36" s="210"/>
      <c r="B36" s="210"/>
      <c r="C36" s="210"/>
      <c r="D36" s="68" t="s">
        <v>224</v>
      </c>
      <c r="E36" s="68" t="s">
        <v>225</v>
      </c>
      <c r="F36" s="210" t="s">
        <v>226</v>
      </c>
      <c r="G36" s="210"/>
      <c r="H36" s="210"/>
      <c r="I36" s="210" t="s">
        <v>227</v>
      </c>
      <c r="J36" s="210"/>
      <c r="K36" s="210"/>
      <c r="L36" s="210" t="s">
        <v>228</v>
      </c>
      <c r="M36" s="210"/>
      <c r="N36" s="210"/>
      <c r="O36" s="210" t="s">
        <v>229</v>
      </c>
      <c r="P36" s="210"/>
      <c r="Q36" s="210"/>
      <c r="R36" s="210" t="s">
        <v>230</v>
      </c>
      <c r="S36" s="210"/>
      <c r="T36" s="210"/>
      <c r="U36" s="210" t="s">
        <v>231</v>
      </c>
      <c r="V36" s="210"/>
      <c r="W36" s="210"/>
      <c r="X36" s="210" t="s">
        <v>232</v>
      </c>
      <c r="Y36" s="210"/>
      <c r="Z36" s="210"/>
      <c r="AA36" s="210" t="s">
        <v>233</v>
      </c>
      <c r="AB36" s="210"/>
      <c r="AC36" s="210"/>
      <c r="AD36" s="210" t="s">
        <v>234</v>
      </c>
      <c r="AE36" s="210"/>
      <c r="AF36" s="210"/>
      <c r="AG36" s="210" t="s">
        <v>235</v>
      </c>
      <c r="AH36" s="210"/>
      <c r="AI36" s="210"/>
      <c r="AJ36" s="210" t="s">
        <v>162</v>
      </c>
      <c r="AK36" s="210"/>
      <c r="AL36" s="74" t="s">
        <v>163</v>
      </c>
      <c r="AM36" s="224" t="s">
        <v>176</v>
      </c>
      <c r="AN36" s="225"/>
      <c r="AO36"/>
      <c r="AP36"/>
      <c r="AQ36"/>
    </row>
    <row r="37" spans="1:43" ht="20.100000000000001" customHeight="1">
      <c r="A37" s="230" t="s">
        <v>167</v>
      </c>
      <c r="B37" s="230"/>
      <c r="C37" s="230"/>
      <c r="D37" s="158">
        <f>SUM(D38,D39,D40,D41,D43,D45)</f>
        <v>1840</v>
      </c>
      <c r="E37" s="158">
        <f>SUM(E38,E39,E40,E41,E43,E45)</f>
        <v>1726</v>
      </c>
      <c r="F37" s="226">
        <f>SUM(F38,F39,F40,F41,F43,F45)</f>
        <v>1840</v>
      </c>
      <c r="G37" s="227"/>
      <c r="H37" s="228"/>
      <c r="I37" s="226">
        <f>SUM(I38,I39,I40,I41,I43,I45)</f>
        <v>1932</v>
      </c>
      <c r="J37" s="227">
        <f t="shared" ref="J37:AI37" si="3">SUM(J38,J39,J40,J41,J43,J45)</f>
        <v>0</v>
      </c>
      <c r="K37" s="228">
        <f t="shared" si="3"/>
        <v>0</v>
      </c>
      <c r="L37" s="226">
        <f>SUM(L38,L39,L40,L41,L43,L45)</f>
        <v>1932</v>
      </c>
      <c r="M37" s="227"/>
      <c r="N37" s="228"/>
      <c r="O37" s="226">
        <f>SUM(O38,O39,O40,O41,O43,O45)</f>
        <v>1748</v>
      </c>
      <c r="P37" s="227"/>
      <c r="Q37" s="228"/>
      <c r="R37" s="226">
        <f>SUM(R38,R39,R40,R41,R43,R45)</f>
        <v>1840</v>
      </c>
      <c r="S37" s="227"/>
      <c r="T37" s="228"/>
      <c r="U37" s="226">
        <f>SUM(U38,U39,U40,U41,U43,U45)</f>
        <v>1840</v>
      </c>
      <c r="V37" s="227">
        <f t="shared" si="3"/>
        <v>0</v>
      </c>
      <c r="W37" s="228">
        <f t="shared" si="3"/>
        <v>0</v>
      </c>
      <c r="X37" s="226">
        <f>SUM(X38,X39,X40,X41,X43,X45)</f>
        <v>1748</v>
      </c>
      <c r="Y37" s="227">
        <f t="shared" si="3"/>
        <v>0</v>
      </c>
      <c r="Z37" s="228">
        <f t="shared" si="3"/>
        <v>0</v>
      </c>
      <c r="AA37" s="226">
        <f>SUM(AA38,AA39,AA40,AA41,AA43,AA45)</f>
        <v>1748</v>
      </c>
      <c r="AB37" s="227">
        <f t="shared" si="3"/>
        <v>0</v>
      </c>
      <c r="AC37" s="228">
        <f t="shared" si="3"/>
        <v>0</v>
      </c>
      <c r="AD37" s="226">
        <f>SUM(AD38,AD39,AD40,AD41,AD43,AD45)</f>
        <v>1748</v>
      </c>
      <c r="AE37" s="227">
        <f t="shared" si="3"/>
        <v>0</v>
      </c>
      <c r="AF37" s="228">
        <f t="shared" si="3"/>
        <v>0</v>
      </c>
      <c r="AG37" s="226">
        <f>SUM(AG38,AG39,AG40,AG41,AG43,AG45)</f>
        <v>1840</v>
      </c>
      <c r="AH37" s="227">
        <f t="shared" si="3"/>
        <v>0</v>
      </c>
      <c r="AI37" s="228">
        <f t="shared" si="3"/>
        <v>0</v>
      </c>
      <c r="AJ37" s="229">
        <f>SUM(D37:AI37)</f>
        <v>21782</v>
      </c>
      <c r="AK37" s="229"/>
      <c r="AL37" s="148">
        <f>ROUNDUP(AJ37/AJ47,1)</f>
        <v>92</v>
      </c>
      <c r="AM37" s="194"/>
      <c r="AN37" s="195"/>
      <c r="AO37"/>
      <c r="AP37"/>
      <c r="AQ37"/>
    </row>
    <row r="38" spans="1:43" s="92" customFormat="1" ht="20.100000000000001" customHeight="1">
      <c r="A38" s="93" t="s">
        <v>177</v>
      </c>
      <c r="B38" s="94"/>
      <c r="C38" s="95"/>
      <c r="D38" s="66">
        <v>50</v>
      </c>
      <c r="E38" s="66">
        <v>45</v>
      </c>
      <c r="F38" s="231">
        <v>50</v>
      </c>
      <c r="G38" s="232"/>
      <c r="H38" s="233"/>
      <c r="I38" s="231">
        <v>50</v>
      </c>
      <c r="J38" s="232"/>
      <c r="K38" s="233"/>
      <c r="L38" s="231">
        <v>50</v>
      </c>
      <c r="M38" s="232"/>
      <c r="N38" s="233"/>
      <c r="O38" s="231">
        <v>45</v>
      </c>
      <c r="P38" s="232"/>
      <c r="Q38" s="233"/>
      <c r="R38" s="231">
        <v>50</v>
      </c>
      <c r="S38" s="232"/>
      <c r="T38" s="233"/>
      <c r="U38" s="231">
        <v>50</v>
      </c>
      <c r="V38" s="232"/>
      <c r="W38" s="233"/>
      <c r="X38" s="231">
        <v>45</v>
      </c>
      <c r="Y38" s="232"/>
      <c r="Z38" s="233"/>
      <c r="AA38" s="231">
        <v>45</v>
      </c>
      <c r="AB38" s="232"/>
      <c r="AC38" s="233"/>
      <c r="AD38" s="231">
        <v>45</v>
      </c>
      <c r="AE38" s="232"/>
      <c r="AF38" s="233"/>
      <c r="AG38" s="231">
        <v>50</v>
      </c>
      <c r="AH38" s="232"/>
      <c r="AI38" s="233"/>
      <c r="AJ38" s="229">
        <f t="shared" ref="AJ38:AJ46" si="4">SUM(D38:AI38)</f>
        <v>575</v>
      </c>
      <c r="AK38" s="229"/>
      <c r="AL38" s="148">
        <f>ROUNDUP(AJ38/$AJ$47,1)</f>
        <v>2.5</v>
      </c>
      <c r="AM38" s="194"/>
      <c r="AN38" s="195"/>
      <c r="AO38" s="91"/>
      <c r="AP38" s="91"/>
      <c r="AQ38" s="91"/>
    </row>
    <row r="39" spans="1:43" s="92" customFormat="1" ht="20.100000000000001" customHeight="1">
      <c r="A39" s="93" t="s">
        <v>168</v>
      </c>
      <c r="B39" s="94"/>
      <c r="C39" s="95"/>
      <c r="D39" s="66">
        <v>50</v>
      </c>
      <c r="E39" s="66">
        <v>50</v>
      </c>
      <c r="F39" s="231">
        <v>50</v>
      </c>
      <c r="G39" s="232"/>
      <c r="H39" s="233"/>
      <c r="I39" s="231">
        <v>55</v>
      </c>
      <c r="J39" s="232"/>
      <c r="K39" s="233"/>
      <c r="L39" s="231">
        <v>55</v>
      </c>
      <c r="M39" s="232"/>
      <c r="N39" s="233"/>
      <c r="O39" s="231">
        <v>50</v>
      </c>
      <c r="P39" s="232"/>
      <c r="Q39" s="233"/>
      <c r="R39" s="231">
        <v>50</v>
      </c>
      <c r="S39" s="232"/>
      <c r="T39" s="233"/>
      <c r="U39" s="231">
        <v>50</v>
      </c>
      <c r="V39" s="232"/>
      <c r="W39" s="233"/>
      <c r="X39" s="231">
        <v>50</v>
      </c>
      <c r="Y39" s="232"/>
      <c r="Z39" s="233"/>
      <c r="AA39" s="231">
        <v>50</v>
      </c>
      <c r="AB39" s="232"/>
      <c r="AC39" s="233"/>
      <c r="AD39" s="231">
        <v>50</v>
      </c>
      <c r="AE39" s="232"/>
      <c r="AF39" s="233"/>
      <c r="AG39" s="231">
        <v>50</v>
      </c>
      <c r="AH39" s="232"/>
      <c r="AI39" s="233"/>
      <c r="AJ39" s="229">
        <f t="shared" si="4"/>
        <v>610</v>
      </c>
      <c r="AK39" s="229"/>
      <c r="AL39" s="148">
        <f>ROUNDUP(AJ39/$AJ$47,1)</f>
        <v>2.6</v>
      </c>
      <c r="AM39" s="194"/>
      <c r="AN39" s="195"/>
      <c r="AO39" s="91"/>
      <c r="AP39" s="91"/>
      <c r="AQ39" s="91"/>
    </row>
    <row r="40" spans="1:43" ht="20.100000000000001" customHeight="1">
      <c r="A40" s="93" t="s">
        <v>169</v>
      </c>
      <c r="B40" s="94"/>
      <c r="C40" s="95"/>
      <c r="D40" s="66">
        <v>100</v>
      </c>
      <c r="E40" s="66">
        <v>95</v>
      </c>
      <c r="F40" s="231">
        <v>100</v>
      </c>
      <c r="G40" s="232"/>
      <c r="H40" s="233"/>
      <c r="I40" s="231">
        <v>105</v>
      </c>
      <c r="J40" s="232"/>
      <c r="K40" s="233"/>
      <c r="L40" s="231">
        <v>105</v>
      </c>
      <c r="M40" s="232"/>
      <c r="N40" s="233"/>
      <c r="O40" s="231">
        <v>95</v>
      </c>
      <c r="P40" s="232"/>
      <c r="Q40" s="233"/>
      <c r="R40" s="231">
        <v>100</v>
      </c>
      <c r="S40" s="232"/>
      <c r="T40" s="233"/>
      <c r="U40" s="231">
        <v>100</v>
      </c>
      <c r="V40" s="232"/>
      <c r="W40" s="233"/>
      <c r="X40" s="231">
        <v>95</v>
      </c>
      <c r="Y40" s="232"/>
      <c r="Z40" s="233"/>
      <c r="AA40" s="231">
        <v>95</v>
      </c>
      <c r="AB40" s="232"/>
      <c r="AC40" s="233"/>
      <c r="AD40" s="231">
        <v>95</v>
      </c>
      <c r="AE40" s="232"/>
      <c r="AF40" s="233"/>
      <c r="AG40" s="231">
        <v>100</v>
      </c>
      <c r="AH40" s="232"/>
      <c r="AI40" s="233"/>
      <c r="AJ40" s="229">
        <f t="shared" si="4"/>
        <v>1185</v>
      </c>
      <c r="AK40" s="229"/>
      <c r="AL40" s="148">
        <f>ROUNDUP(AJ40/$AJ$47,1)</f>
        <v>5</v>
      </c>
      <c r="AM40" s="194"/>
      <c r="AN40" s="195"/>
      <c r="AO40"/>
      <c r="AP40"/>
      <c r="AQ40"/>
    </row>
    <row r="41" spans="1:43" ht="20.100000000000001" customHeight="1">
      <c r="A41" s="234" t="s">
        <v>170</v>
      </c>
      <c r="B41" s="235"/>
      <c r="C41" s="236"/>
      <c r="D41" s="66">
        <v>100</v>
      </c>
      <c r="E41" s="66">
        <v>95</v>
      </c>
      <c r="F41" s="231">
        <v>100</v>
      </c>
      <c r="G41" s="232"/>
      <c r="H41" s="233"/>
      <c r="I41" s="231">
        <v>105</v>
      </c>
      <c r="J41" s="232"/>
      <c r="K41" s="233"/>
      <c r="L41" s="231">
        <v>105</v>
      </c>
      <c r="M41" s="232"/>
      <c r="N41" s="233"/>
      <c r="O41" s="231">
        <v>95</v>
      </c>
      <c r="P41" s="232"/>
      <c r="Q41" s="233"/>
      <c r="R41" s="231">
        <v>100</v>
      </c>
      <c r="S41" s="232"/>
      <c r="T41" s="233"/>
      <c r="U41" s="231">
        <v>100</v>
      </c>
      <c r="V41" s="232"/>
      <c r="W41" s="233"/>
      <c r="X41" s="231">
        <v>95</v>
      </c>
      <c r="Y41" s="232"/>
      <c r="Z41" s="233"/>
      <c r="AA41" s="231">
        <v>95</v>
      </c>
      <c r="AB41" s="232"/>
      <c r="AC41" s="233"/>
      <c r="AD41" s="231">
        <v>95</v>
      </c>
      <c r="AE41" s="232"/>
      <c r="AF41" s="233"/>
      <c r="AG41" s="231">
        <v>100</v>
      </c>
      <c r="AH41" s="232"/>
      <c r="AI41" s="233"/>
      <c r="AJ41" s="229">
        <f t="shared" si="4"/>
        <v>1185</v>
      </c>
      <c r="AK41" s="229"/>
      <c r="AL41" s="237">
        <f>ROUNDUP(AJ41/$AJ$47,1)</f>
        <v>5</v>
      </c>
      <c r="AM41" s="194"/>
      <c r="AN41" s="195"/>
      <c r="AO41"/>
      <c r="AP41"/>
      <c r="AQ41"/>
    </row>
    <row r="42" spans="1:43" s="92" customFormat="1" ht="20.100000000000001" customHeight="1">
      <c r="A42" s="96"/>
      <c r="B42" s="239" t="s">
        <v>178</v>
      </c>
      <c r="C42" s="240"/>
      <c r="D42" s="66">
        <v>40</v>
      </c>
      <c r="E42" s="66">
        <v>45</v>
      </c>
      <c r="F42" s="231">
        <v>40</v>
      </c>
      <c r="G42" s="232"/>
      <c r="H42" s="233"/>
      <c r="I42" s="231">
        <v>40</v>
      </c>
      <c r="J42" s="232"/>
      <c r="K42" s="233"/>
      <c r="L42" s="231">
        <v>60</v>
      </c>
      <c r="M42" s="232"/>
      <c r="N42" s="233"/>
      <c r="O42" s="231">
        <v>50</v>
      </c>
      <c r="P42" s="232"/>
      <c r="Q42" s="233"/>
      <c r="R42" s="231">
        <v>40</v>
      </c>
      <c r="S42" s="232"/>
      <c r="T42" s="233"/>
      <c r="U42" s="231">
        <v>40</v>
      </c>
      <c r="V42" s="232"/>
      <c r="W42" s="233"/>
      <c r="X42" s="231">
        <v>30</v>
      </c>
      <c r="Y42" s="232"/>
      <c r="Z42" s="233"/>
      <c r="AA42" s="231">
        <v>30</v>
      </c>
      <c r="AB42" s="232"/>
      <c r="AC42" s="233"/>
      <c r="AD42" s="231">
        <v>30</v>
      </c>
      <c r="AE42" s="232"/>
      <c r="AF42" s="233"/>
      <c r="AG42" s="231">
        <v>50</v>
      </c>
      <c r="AH42" s="232"/>
      <c r="AI42" s="233"/>
      <c r="AJ42" s="229">
        <f t="shared" si="4"/>
        <v>495</v>
      </c>
      <c r="AK42" s="229"/>
      <c r="AL42" s="238"/>
      <c r="AM42" s="196">
        <f>ROUNDUP($AJ$42/$AJ$47,1)</f>
        <v>2.1</v>
      </c>
      <c r="AN42" s="197"/>
      <c r="AO42" s="91"/>
      <c r="AP42" s="91"/>
      <c r="AQ42" s="91"/>
    </row>
    <row r="43" spans="1:43" ht="20.100000000000001" customHeight="1">
      <c r="A43" s="234" t="s">
        <v>171</v>
      </c>
      <c r="B43" s="235"/>
      <c r="C43" s="236"/>
      <c r="D43" s="66">
        <v>140</v>
      </c>
      <c r="E43" s="66">
        <v>131</v>
      </c>
      <c r="F43" s="231">
        <v>140</v>
      </c>
      <c r="G43" s="232"/>
      <c r="H43" s="233"/>
      <c r="I43" s="231">
        <v>147</v>
      </c>
      <c r="J43" s="232"/>
      <c r="K43" s="233"/>
      <c r="L43" s="231">
        <v>147</v>
      </c>
      <c r="M43" s="232"/>
      <c r="N43" s="233"/>
      <c r="O43" s="231">
        <v>133</v>
      </c>
      <c r="P43" s="232"/>
      <c r="Q43" s="233"/>
      <c r="R43" s="231">
        <v>140</v>
      </c>
      <c r="S43" s="232"/>
      <c r="T43" s="233"/>
      <c r="U43" s="231">
        <v>140</v>
      </c>
      <c r="V43" s="232"/>
      <c r="W43" s="233"/>
      <c r="X43" s="231">
        <v>133</v>
      </c>
      <c r="Y43" s="232"/>
      <c r="Z43" s="233"/>
      <c r="AA43" s="231">
        <v>133</v>
      </c>
      <c r="AB43" s="232"/>
      <c r="AC43" s="233"/>
      <c r="AD43" s="231">
        <v>133</v>
      </c>
      <c r="AE43" s="232"/>
      <c r="AF43" s="233"/>
      <c r="AG43" s="231">
        <v>140</v>
      </c>
      <c r="AH43" s="232"/>
      <c r="AI43" s="233"/>
      <c r="AJ43" s="229">
        <f t="shared" si="4"/>
        <v>1657</v>
      </c>
      <c r="AK43" s="229"/>
      <c r="AL43" s="237">
        <f>ROUNDUP(AJ43/$AJ$47,1)</f>
        <v>7</v>
      </c>
      <c r="AM43" s="194"/>
      <c r="AN43" s="195"/>
      <c r="AO43"/>
      <c r="AP43"/>
      <c r="AQ43"/>
    </row>
    <row r="44" spans="1:43" s="92" customFormat="1" ht="20.100000000000001" customHeight="1">
      <c r="A44" s="97"/>
      <c r="B44" s="239" t="s">
        <v>178</v>
      </c>
      <c r="C44" s="240"/>
      <c r="D44" s="66">
        <v>40</v>
      </c>
      <c r="E44" s="66">
        <v>31</v>
      </c>
      <c r="F44" s="231">
        <v>40</v>
      </c>
      <c r="G44" s="232"/>
      <c r="H44" s="233"/>
      <c r="I44" s="231">
        <v>47</v>
      </c>
      <c r="J44" s="232"/>
      <c r="K44" s="233"/>
      <c r="L44" s="231">
        <v>47</v>
      </c>
      <c r="M44" s="232"/>
      <c r="N44" s="233"/>
      <c r="O44" s="231">
        <v>33</v>
      </c>
      <c r="P44" s="232"/>
      <c r="Q44" s="233"/>
      <c r="R44" s="231">
        <v>40</v>
      </c>
      <c r="S44" s="232"/>
      <c r="T44" s="233"/>
      <c r="U44" s="231">
        <v>40</v>
      </c>
      <c r="V44" s="232"/>
      <c r="W44" s="233"/>
      <c r="X44" s="231">
        <v>33</v>
      </c>
      <c r="Y44" s="232"/>
      <c r="Z44" s="233"/>
      <c r="AA44" s="231">
        <v>33</v>
      </c>
      <c r="AB44" s="232"/>
      <c r="AC44" s="233"/>
      <c r="AD44" s="231">
        <v>33</v>
      </c>
      <c r="AE44" s="232"/>
      <c r="AF44" s="233"/>
      <c r="AG44" s="231">
        <v>40</v>
      </c>
      <c r="AH44" s="232"/>
      <c r="AI44" s="233"/>
      <c r="AJ44" s="229">
        <f t="shared" si="4"/>
        <v>457</v>
      </c>
      <c r="AK44" s="229"/>
      <c r="AL44" s="238"/>
      <c r="AM44" s="196">
        <f>ROUNDUP($AJ$44/$AJ$47,1)</f>
        <v>2</v>
      </c>
      <c r="AN44" s="197"/>
      <c r="AO44" s="91"/>
      <c r="AP44" s="91"/>
      <c r="AQ44" s="91"/>
    </row>
    <row r="45" spans="1:43" ht="20.100000000000001" customHeight="1">
      <c r="A45" s="234" t="s">
        <v>172</v>
      </c>
      <c r="B45" s="235"/>
      <c r="C45" s="236"/>
      <c r="D45" s="66">
        <v>1400</v>
      </c>
      <c r="E45" s="66">
        <v>1310</v>
      </c>
      <c r="F45" s="231">
        <v>1400</v>
      </c>
      <c r="G45" s="232"/>
      <c r="H45" s="233"/>
      <c r="I45" s="231">
        <v>1470</v>
      </c>
      <c r="J45" s="232"/>
      <c r="K45" s="233"/>
      <c r="L45" s="231">
        <v>1470</v>
      </c>
      <c r="M45" s="232"/>
      <c r="N45" s="233"/>
      <c r="O45" s="231">
        <v>1330</v>
      </c>
      <c r="P45" s="232"/>
      <c r="Q45" s="233"/>
      <c r="R45" s="231">
        <v>1400</v>
      </c>
      <c r="S45" s="232"/>
      <c r="T45" s="233"/>
      <c r="U45" s="231">
        <v>1400</v>
      </c>
      <c r="V45" s="232"/>
      <c r="W45" s="233"/>
      <c r="X45" s="231">
        <v>1330</v>
      </c>
      <c r="Y45" s="232"/>
      <c r="Z45" s="233"/>
      <c r="AA45" s="231">
        <v>1330</v>
      </c>
      <c r="AB45" s="232"/>
      <c r="AC45" s="233"/>
      <c r="AD45" s="231">
        <v>1330</v>
      </c>
      <c r="AE45" s="232"/>
      <c r="AF45" s="233"/>
      <c r="AG45" s="231">
        <v>1400</v>
      </c>
      <c r="AH45" s="232"/>
      <c r="AI45" s="233"/>
      <c r="AJ45" s="229">
        <f t="shared" si="4"/>
        <v>16570</v>
      </c>
      <c r="AK45" s="229"/>
      <c r="AL45" s="237">
        <f>ROUNDUP(AJ45/$AJ$47,1)</f>
        <v>70</v>
      </c>
      <c r="AM45" s="194"/>
      <c r="AN45" s="195"/>
      <c r="AO45"/>
      <c r="AP45"/>
      <c r="AQ45"/>
    </row>
    <row r="46" spans="1:43" s="92" customFormat="1" ht="20.100000000000001" customHeight="1">
      <c r="A46" s="96"/>
      <c r="B46" s="239" t="s">
        <v>178</v>
      </c>
      <c r="C46" s="240"/>
      <c r="D46" s="66">
        <v>400</v>
      </c>
      <c r="E46" s="66">
        <v>310</v>
      </c>
      <c r="F46" s="231">
        <v>400</v>
      </c>
      <c r="G46" s="232"/>
      <c r="H46" s="233"/>
      <c r="I46" s="231">
        <v>470</v>
      </c>
      <c r="J46" s="232"/>
      <c r="K46" s="233"/>
      <c r="L46" s="231">
        <v>470</v>
      </c>
      <c r="M46" s="232"/>
      <c r="N46" s="233"/>
      <c r="O46" s="231">
        <v>330</v>
      </c>
      <c r="P46" s="232"/>
      <c r="Q46" s="233"/>
      <c r="R46" s="231">
        <v>400</v>
      </c>
      <c r="S46" s="232"/>
      <c r="T46" s="233"/>
      <c r="U46" s="231">
        <v>400</v>
      </c>
      <c r="V46" s="232"/>
      <c r="W46" s="233"/>
      <c r="X46" s="231">
        <v>330</v>
      </c>
      <c r="Y46" s="232"/>
      <c r="Z46" s="233"/>
      <c r="AA46" s="231">
        <v>330</v>
      </c>
      <c r="AB46" s="232"/>
      <c r="AC46" s="233"/>
      <c r="AD46" s="231">
        <v>330</v>
      </c>
      <c r="AE46" s="232"/>
      <c r="AF46" s="233"/>
      <c r="AG46" s="231">
        <v>400</v>
      </c>
      <c r="AH46" s="232"/>
      <c r="AI46" s="233"/>
      <c r="AJ46" s="229">
        <f t="shared" si="4"/>
        <v>4570</v>
      </c>
      <c r="AK46" s="229"/>
      <c r="AL46" s="238"/>
      <c r="AM46" s="196">
        <f>ROUNDUP($AJ$46/$AJ$47,1)</f>
        <v>19.3</v>
      </c>
      <c r="AN46" s="197"/>
      <c r="AO46" s="91"/>
      <c r="AP46" s="91"/>
      <c r="AQ46" s="91"/>
    </row>
    <row r="47" spans="1:43" ht="20.100000000000001" customHeight="1">
      <c r="A47" s="230" t="s">
        <v>164</v>
      </c>
      <c r="B47" s="230"/>
      <c r="C47" s="230"/>
      <c r="D47" s="66">
        <v>20</v>
      </c>
      <c r="E47" s="66">
        <v>19</v>
      </c>
      <c r="F47" s="241">
        <v>20</v>
      </c>
      <c r="G47" s="241"/>
      <c r="H47" s="241"/>
      <c r="I47" s="241">
        <v>21</v>
      </c>
      <c r="J47" s="241"/>
      <c r="K47" s="241"/>
      <c r="L47" s="241">
        <v>21</v>
      </c>
      <c r="M47" s="241"/>
      <c r="N47" s="241"/>
      <c r="O47" s="241">
        <v>19</v>
      </c>
      <c r="P47" s="241"/>
      <c r="Q47" s="241"/>
      <c r="R47" s="241">
        <v>20</v>
      </c>
      <c r="S47" s="241"/>
      <c r="T47" s="241"/>
      <c r="U47" s="241">
        <v>20</v>
      </c>
      <c r="V47" s="241"/>
      <c r="W47" s="241"/>
      <c r="X47" s="241">
        <v>19</v>
      </c>
      <c r="Y47" s="241"/>
      <c r="Z47" s="241"/>
      <c r="AA47" s="241">
        <v>19</v>
      </c>
      <c r="AB47" s="241"/>
      <c r="AC47" s="241"/>
      <c r="AD47" s="241">
        <v>19</v>
      </c>
      <c r="AE47" s="241"/>
      <c r="AF47" s="241"/>
      <c r="AG47" s="241">
        <v>20</v>
      </c>
      <c r="AH47" s="241"/>
      <c r="AI47" s="241"/>
      <c r="AJ47" s="229">
        <f>+SUM(D47:AI47)</f>
        <v>237</v>
      </c>
      <c r="AK47" s="229"/>
      <c r="AL47" s="149"/>
      <c r="AM47" s="194"/>
      <c r="AN47" s="195"/>
      <c r="AO47"/>
      <c r="AP47"/>
      <c r="AQ47"/>
    </row>
    <row r="48" spans="1:43" ht="5.0999999999999996" customHeight="1">
      <c r="A48" s="76"/>
      <c r="B48" s="76"/>
      <c r="C48" s="76"/>
      <c r="D48" s="98"/>
      <c r="E48" s="98"/>
      <c r="F48" s="98"/>
      <c r="G48" s="98"/>
      <c r="H48" s="98"/>
      <c r="I48" s="60"/>
      <c r="J48" s="60"/>
      <c r="K48" s="60"/>
      <c r="L48" s="60"/>
      <c r="M48" s="60"/>
      <c r="N48" s="60"/>
      <c r="O48" s="60"/>
      <c r="P48" s="60"/>
      <c r="Q48" s="60"/>
      <c r="R48" s="60"/>
      <c r="S48" s="60"/>
      <c r="T48" s="60"/>
      <c r="U48" s="60"/>
      <c r="V48" s="60"/>
      <c r="W48" s="60"/>
      <c r="X48" s="60"/>
      <c r="Y48" s="60"/>
      <c r="Z48" s="60"/>
      <c r="AA48" s="60"/>
      <c r="AB48" s="60"/>
      <c r="AC48" s="60"/>
      <c r="AD48" s="60"/>
      <c r="AE48" s="60"/>
      <c r="AF48" s="60"/>
      <c r="AG48" s="60"/>
      <c r="AH48" s="60"/>
      <c r="AI48" s="60"/>
      <c r="AJ48" s="89"/>
      <c r="AK48" s="60"/>
      <c r="AL48" s="64"/>
      <c r="AM48" s="64"/>
      <c r="AN48" s="62"/>
    </row>
    <row r="49" spans="1:40" ht="18" customHeight="1">
      <c r="A49" s="65" t="s">
        <v>151</v>
      </c>
      <c r="B49" s="60"/>
      <c r="D49" s="60"/>
      <c r="E49" s="60"/>
      <c r="F49" s="60"/>
      <c r="G49" s="60"/>
      <c r="H49" s="60"/>
      <c r="I49" s="60"/>
      <c r="J49" s="60"/>
      <c r="K49" s="60"/>
      <c r="L49" s="60"/>
      <c r="M49" s="60"/>
      <c r="N49" s="60"/>
      <c r="O49" s="60"/>
      <c r="P49" s="60"/>
      <c r="Q49" s="60"/>
      <c r="R49" s="60"/>
      <c r="S49" s="60"/>
      <c r="T49" s="60"/>
      <c r="U49" s="60"/>
      <c r="V49" s="60"/>
      <c r="W49" s="64"/>
      <c r="X49" s="60"/>
      <c r="Y49" s="60"/>
      <c r="Z49" s="60"/>
      <c r="AA49" s="60"/>
      <c r="AB49" s="60"/>
      <c r="AC49" s="60"/>
      <c r="AD49" s="60"/>
      <c r="AE49" s="60"/>
      <c r="AF49" s="60"/>
      <c r="AG49" s="60"/>
      <c r="AH49" s="60"/>
      <c r="AI49" s="60"/>
      <c r="AJ49" s="89"/>
      <c r="AK49" s="60"/>
      <c r="AL49" s="64"/>
      <c r="AM49" s="64"/>
      <c r="AN49" s="62"/>
    </row>
    <row r="50" spans="1:40" ht="45" customHeight="1">
      <c r="A50" s="210" t="s">
        <v>152</v>
      </c>
      <c r="B50" s="210"/>
      <c r="C50" s="242" t="s">
        <v>160</v>
      </c>
      <c r="D50" s="242"/>
      <c r="E50" s="213" t="s">
        <v>175</v>
      </c>
      <c r="F50" s="213"/>
      <c r="G50" s="213"/>
      <c r="H50" s="213"/>
      <c r="I50" s="243" t="s">
        <v>179</v>
      </c>
      <c r="J50" s="244"/>
      <c r="K50" s="244"/>
      <c r="L50" s="244"/>
      <c r="M50" s="244"/>
      <c r="N50" s="245"/>
      <c r="O50" s="243" t="s">
        <v>182</v>
      </c>
      <c r="P50" s="244"/>
      <c r="Q50" s="244"/>
      <c r="R50" s="244"/>
      <c r="S50" s="244"/>
      <c r="T50" s="245"/>
      <c r="U50"/>
      <c r="W50" s="64"/>
      <c r="X50" s="60"/>
      <c r="Y50" s="60"/>
      <c r="Z50" s="60"/>
      <c r="AA50" s="60"/>
      <c r="AB50" s="60"/>
      <c r="AC50" s="60"/>
      <c r="AD50" s="60"/>
      <c r="AE50" s="60"/>
      <c r="AF50" s="60"/>
      <c r="AG50" s="60"/>
      <c r="AH50" s="60"/>
      <c r="AI50" s="60"/>
      <c r="AJ50" s="89"/>
      <c r="AK50" s="60"/>
      <c r="AL50" s="64"/>
      <c r="AM50" s="64"/>
      <c r="AN50" s="62"/>
    </row>
    <row r="51" spans="1:40" ht="18" customHeight="1">
      <c r="A51" s="213" t="s">
        <v>153</v>
      </c>
      <c r="B51" s="213"/>
      <c r="C51" s="246">
        <f>ROUNDDOWN(IF(AL37&lt;=30,1,1+ROUNDUP((AL37-30)/30,0)),1)</f>
        <v>4</v>
      </c>
      <c r="D51" s="246"/>
      <c r="E51" s="246">
        <f>ROUNDDOWN(AL37/IF(AK1='★選択肢(公開時非表示)'!A4,5,6),1)</f>
        <v>15.3</v>
      </c>
      <c r="F51" s="246"/>
      <c r="G51" s="246"/>
      <c r="H51" s="246"/>
      <c r="I51" s="247">
        <f>ROUNDDOWN($AL$40/9,1)+ROUNDDOWN(($AL$41-$AM$42)/6,1)+ROUNDDOWN($AM$42/12,1)+ROUNDDOWN(($AL$43-$AM$44)/4,1)+ROUNDDOWN($AM$44/8,1)+ROUNDDOWN(($AL$45-$AM$46)/2.5,1)+ROUNDDOWN($AM$46/5,1)</f>
        <v>26.400000000000002</v>
      </c>
      <c r="J51" s="248"/>
      <c r="K51" s="248"/>
      <c r="L51" s="248"/>
      <c r="M51" s="248"/>
      <c r="N51" s="248"/>
      <c r="O51" s="257">
        <v>1</v>
      </c>
      <c r="P51" s="257"/>
      <c r="Q51" s="257"/>
      <c r="R51" s="257"/>
      <c r="S51" s="257"/>
      <c r="T51" s="257"/>
      <c r="U51"/>
      <c r="W51" s="64"/>
      <c r="X51" s="60"/>
      <c r="Y51" s="60"/>
      <c r="Z51" s="60"/>
      <c r="AA51" s="60"/>
      <c r="AB51" s="60"/>
      <c r="AC51" s="60"/>
      <c r="AD51" s="60"/>
      <c r="AE51" s="60"/>
      <c r="AF51" s="60"/>
      <c r="AG51" s="60"/>
      <c r="AH51" s="60"/>
      <c r="AI51" s="60"/>
      <c r="AJ51" s="89"/>
      <c r="AK51" s="60"/>
      <c r="AL51" s="64"/>
      <c r="AM51" s="64"/>
      <c r="AN51" s="62"/>
    </row>
    <row r="52" spans="1:40" ht="5.0999999999999996" customHeight="1">
      <c r="A52" s="76"/>
      <c r="B52" s="76"/>
      <c r="C52" s="76"/>
      <c r="D52" s="76"/>
      <c r="E52" s="76"/>
      <c r="F52" s="76"/>
      <c r="G52" s="76"/>
      <c r="H52" s="76"/>
      <c r="I52" s="76"/>
      <c r="J52" s="60"/>
      <c r="K52" s="60"/>
      <c r="L52" s="60"/>
      <c r="M52" s="89"/>
      <c r="N52" s="60"/>
      <c r="O52" s="60"/>
      <c r="P52" s="60"/>
      <c r="Q52"/>
      <c r="W52" s="64"/>
      <c r="X52" s="60"/>
      <c r="Y52" s="60"/>
      <c r="Z52" s="60"/>
      <c r="AA52" s="60"/>
      <c r="AB52" s="60"/>
      <c r="AC52" s="60"/>
      <c r="AD52" s="60"/>
      <c r="AE52" s="60"/>
      <c r="AF52" s="60"/>
      <c r="AG52" s="60"/>
      <c r="AH52" s="60"/>
      <c r="AI52" s="60"/>
      <c r="AJ52" s="89"/>
      <c r="AK52" s="60"/>
      <c r="AL52" s="64"/>
      <c r="AM52" s="64"/>
      <c r="AN52" s="62"/>
    </row>
    <row r="53" spans="1:40" ht="21" customHeight="1">
      <c r="A53" s="65" t="s">
        <v>154</v>
      </c>
      <c r="B53" s="59"/>
      <c r="C53" s="63"/>
      <c r="D53" s="63"/>
      <c r="E53" s="63"/>
      <c r="F53" s="63"/>
      <c r="G53" s="62"/>
      <c r="H53" s="62"/>
      <c r="I53" s="62"/>
      <c r="J53" s="62"/>
      <c r="K53" s="62"/>
      <c r="L53" s="62"/>
      <c r="M53" s="62"/>
      <c r="N53" s="62"/>
      <c r="O53" s="62"/>
      <c r="P53" s="62"/>
      <c r="Q53" s="62"/>
      <c r="R53" s="62"/>
      <c r="S53" s="62"/>
      <c r="T53" s="62"/>
      <c r="U53" s="62"/>
      <c r="V53" s="62"/>
      <c r="W53" s="62"/>
      <c r="X53" s="62"/>
      <c r="Y53" s="62"/>
      <c r="Z53" s="62"/>
      <c r="AA53" s="62"/>
      <c r="AB53" s="62"/>
      <c r="AC53" s="62"/>
      <c r="AD53" s="62"/>
      <c r="AE53" s="62"/>
      <c r="AF53" s="62"/>
      <c r="AG53" s="62"/>
      <c r="AH53" s="62"/>
      <c r="AI53" s="62"/>
      <c r="AJ53" s="62"/>
      <c r="AK53" s="62"/>
      <c r="AL53" s="62"/>
      <c r="AM53" s="62"/>
      <c r="AN53" s="62"/>
    </row>
    <row r="54" spans="1:40" ht="24.95" customHeight="1">
      <c r="A54" s="62"/>
      <c r="B54" s="64"/>
      <c r="C54" s="249" t="str">
        <f>IF(VLOOKUP($AK$1,'★選択肢(公開時非表示)'!$A$1:$J$4,C59,FALSE)=0,"-",VLOOKUP($AK$1,'★選択肢(公開時非表示)'!$A$1:$J$4,C59,FALSE))</f>
        <v>管理者</v>
      </c>
      <c r="D54" s="250"/>
      <c r="E54" s="251" t="str">
        <f>IF(VLOOKUP($AK$1,'★選択肢(公開時非表示)'!$A$1:$J$4,E59,FALSE)=0,"-",VLOOKUP($AK$1,'★選択肢(公開時非表示)'!$A$1:$J$4,E59,FALSE))</f>
        <v>サービス管理責任者</v>
      </c>
      <c r="F54" s="251"/>
      <c r="G54" s="251"/>
      <c r="H54" s="251"/>
      <c r="I54" s="249" t="str">
        <f>IF(VLOOKUP($AK$1,'★選択肢(公開時非表示)'!$A$1:$J$4,I59,FALSE)=0,"-",VLOOKUP($AK$1,'★選択肢(公開時非表示)'!$A$1:$J$4,I59,FALSE))</f>
        <v>世話人</v>
      </c>
      <c r="J54" s="250"/>
      <c r="K54" s="250"/>
      <c r="L54" s="250"/>
      <c r="M54" s="250"/>
      <c r="N54" s="252"/>
      <c r="O54" s="249" t="str">
        <f>IF(VLOOKUP($AK$1,'★選択肢(公開時非表示)'!$A$1:$J$4,O59,FALSE)=0,"-",VLOOKUP($AK$1,'★選択肢(公開時非表示)'!$A$1:$J$4,O59,FALSE))</f>
        <v>生活支援員</v>
      </c>
      <c r="P54" s="250"/>
      <c r="Q54" s="250"/>
      <c r="R54" s="250"/>
      <c r="S54" s="250"/>
      <c r="T54" s="252"/>
      <c r="U54" s="249" t="str">
        <f>IF(VLOOKUP($AK$1,'★選択肢(公開時非表示)'!$A$1:$J$4,U59,FALSE)=0,"-",VLOOKUP($AK$1,'★選択肢(公開時非表示)'!$A$1:$J$4,U59,FALSE))</f>
        <v>夜間支援従事者</v>
      </c>
      <c r="V54" s="250"/>
      <c r="W54" s="250"/>
      <c r="X54" s="250"/>
      <c r="Y54" s="250"/>
      <c r="Z54" s="252"/>
      <c r="AA54" s="249" t="str">
        <f>IF(VLOOKUP($AK$1,'★選択肢(公開時非表示)'!$A$1:$J$4,AA59,FALSE)=0,"-",VLOOKUP($AK$1,'★選択肢(公開時非表示)'!$A$1:$J$4,AA59,FALSE))</f>
        <v>-</v>
      </c>
      <c r="AB54" s="250"/>
      <c r="AC54" s="250"/>
      <c r="AD54" s="250"/>
      <c r="AE54" s="250"/>
      <c r="AF54" s="252"/>
      <c r="AG54" s="251" t="str">
        <f>IF(VLOOKUP($AK$1,'★選択肢(公開時非表示)'!$A$1:$J$4,AG59,FALSE)=0,"-",VLOOKUP($AK$1,'★選択肢(公開時非表示)'!$A$1:$J$4,AG59,FALSE))</f>
        <v>-</v>
      </c>
      <c r="AH54" s="251"/>
      <c r="AI54" s="251"/>
      <c r="AJ54" s="251"/>
      <c r="AK54" s="251"/>
      <c r="AL54" s="251" t="str">
        <f>IF(VLOOKUP($AK$1,'★選択肢(公開時非表示)'!$A$1:$J$4,AL59,FALSE)=0,"-",VLOOKUP($AK$1,'★選択肢(公開時非表示)'!$A$1:$J$4,AL59,FALSE))</f>
        <v>-</v>
      </c>
      <c r="AM54" s="251"/>
      <c r="AN54" s="62"/>
    </row>
    <row r="55" spans="1:40" ht="18" customHeight="1">
      <c r="A55" s="62"/>
      <c r="B55" s="64"/>
      <c r="C55" s="88" t="s">
        <v>155</v>
      </c>
      <c r="D55" s="88" t="s">
        <v>156</v>
      </c>
      <c r="E55" s="87" t="s">
        <v>155</v>
      </c>
      <c r="F55" s="253" t="s">
        <v>156</v>
      </c>
      <c r="G55" s="253"/>
      <c r="H55" s="253"/>
      <c r="I55" s="254" t="s">
        <v>155</v>
      </c>
      <c r="J55" s="255"/>
      <c r="K55" s="256"/>
      <c r="L55" s="254" t="s">
        <v>156</v>
      </c>
      <c r="M55" s="255"/>
      <c r="N55" s="256"/>
      <c r="O55" s="254" t="s">
        <v>155</v>
      </c>
      <c r="P55" s="255"/>
      <c r="Q55" s="256"/>
      <c r="R55" s="254" t="s">
        <v>156</v>
      </c>
      <c r="S55" s="255"/>
      <c r="T55" s="256"/>
      <c r="U55" s="254" t="s">
        <v>155</v>
      </c>
      <c r="V55" s="255"/>
      <c r="W55" s="256"/>
      <c r="X55" s="254" t="s">
        <v>156</v>
      </c>
      <c r="Y55" s="255"/>
      <c r="Z55" s="256"/>
      <c r="AA55" s="254" t="s">
        <v>155</v>
      </c>
      <c r="AB55" s="255"/>
      <c r="AC55" s="256"/>
      <c r="AD55" s="254" t="s">
        <v>156</v>
      </c>
      <c r="AE55" s="255"/>
      <c r="AF55" s="256"/>
      <c r="AG55" s="254" t="s">
        <v>155</v>
      </c>
      <c r="AH55" s="255"/>
      <c r="AI55" s="256"/>
      <c r="AJ55" s="254" t="s">
        <v>156</v>
      </c>
      <c r="AK55" s="256"/>
      <c r="AL55" s="87" t="s">
        <v>27</v>
      </c>
      <c r="AM55" s="87" t="s">
        <v>166</v>
      </c>
      <c r="AN55" s="62"/>
    </row>
    <row r="56" spans="1:40" ht="18" customHeight="1">
      <c r="A56" s="62"/>
      <c r="B56" s="68" t="s">
        <v>157</v>
      </c>
      <c r="C56" s="150">
        <f>COUNTIFS($B$11:$B$30,C$54,$C$11:$C$30,"A",$E$11:$E$30,"*")</f>
        <v>1</v>
      </c>
      <c r="D56" s="150">
        <f>COUNTIFS($B$11:$B$30,C$54,$C$11:$C$30,"B",$E$11:$E$30,"*")</f>
        <v>0</v>
      </c>
      <c r="E56" s="150">
        <f>COUNTIFS($B$11:$B$30,E$54,$C$11:$C$30,"A",$E$11:$E$30,"*")</f>
        <v>0</v>
      </c>
      <c r="F56" s="262">
        <f>COUNTIFS($B$11:$B$30,E$54,$C$11:$C$30,"B",$E$11:$E$30,"*")</f>
        <v>1</v>
      </c>
      <c r="G56" s="263"/>
      <c r="H56" s="264"/>
      <c r="I56" s="262">
        <f>COUNTIFS($B$11:$B$30,I$54,$C$11:$C$30,"A",$E$11:$E$30,"*")</f>
        <v>0</v>
      </c>
      <c r="J56" s="263"/>
      <c r="K56" s="264"/>
      <c r="L56" s="262">
        <f>COUNTIFS($B$11:$B$30,I$54,$C$11:$C$30,"B",$E$11:$E$30,"*")</f>
        <v>0</v>
      </c>
      <c r="M56" s="263"/>
      <c r="N56" s="264"/>
      <c r="O56" s="262">
        <f>COUNTIFS($B$11:$B$30,O$54,$C$11:$C$30,"A",$E$11:$E$30,"*")</f>
        <v>0</v>
      </c>
      <c r="P56" s="263"/>
      <c r="Q56" s="264"/>
      <c r="R56" s="262">
        <f>COUNTIFS($B$11:$B$30,O$54,$C$11:$C$30,"B",$E$11:$E$30,"*")</f>
        <v>0</v>
      </c>
      <c r="S56" s="263"/>
      <c r="T56" s="264"/>
      <c r="U56" s="262">
        <f>COUNTIFS($B$11:$B$30,U$54,$C$11:$C$30,"A",$E$11:$E$30,"*")</f>
        <v>0</v>
      </c>
      <c r="V56" s="263"/>
      <c r="W56" s="264"/>
      <c r="X56" s="262">
        <f>COUNTIFS($B$11:$B$30,U$54,$C$11:$C$30,"B",$E$11:$E$30,"*")</f>
        <v>0</v>
      </c>
      <c r="Y56" s="263"/>
      <c r="Z56" s="264"/>
      <c r="AA56" s="262">
        <f>COUNTIFS($B$11:$B$30,AA$54,$C$11:$C$30,"A",$E$11:$E$30,"*")</f>
        <v>0</v>
      </c>
      <c r="AB56" s="263"/>
      <c r="AC56" s="264"/>
      <c r="AD56" s="262">
        <f>COUNTIFS($B$11:$B$30,AA$54,$C$11:$C$30,"B",$E$11:$E$30,"*")</f>
        <v>0</v>
      </c>
      <c r="AE56" s="263"/>
      <c r="AF56" s="264"/>
      <c r="AG56" s="262">
        <f>COUNTIFS($B$11:$B$30,AG$54,$C$11:$C$30,"A",$E$11:$E$30,"*")</f>
        <v>0</v>
      </c>
      <c r="AH56" s="263"/>
      <c r="AI56" s="264"/>
      <c r="AJ56" s="262">
        <f>COUNTIFS($B$11:$B$30,AG$54,$C$11:$C$30,"B",$E$11:$E$30,"*")</f>
        <v>0</v>
      </c>
      <c r="AK56" s="264"/>
      <c r="AL56" s="150">
        <f>COUNTIFS($B$11:$B$30,AL$54,$C$11:$C$30,"A",$E$11:$E$30,"*")</f>
        <v>0</v>
      </c>
      <c r="AM56" s="150">
        <f>COUNTIFS($B$11:$B$30,AL$54,$C$11:$C$30,"B",$E$11:$E$30,"*")</f>
        <v>0</v>
      </c>
      <c r="AN56" s="62"/>
    </row>
    <row r="57" spans="1:40" ht="18" customHeight="1">
      <c r="A57" s="62"/>
      <c r="B57" s="74" t="s">
        <v>158</v>
      </c>
      <c r="C57" s="90"/>
      <c r="D57" s="90"/>
      <c r="E57" s="150">
        <f>COUNTIFS($B$11:$B$30,E$54,$C$11:$C$30,"C",$E$11:$E$30,"*")</f>
        <v>0</v>
      </c>
      <c r="F57" s="262">
        <f>COUNTIFS($B$11:$B$30,E$54,$C$11:$C$30,"D",$E$11:$E$30,"*")</f>
        <v>0</v>
      </c>
      <c r="G57" s="263"/>
      <c r="H57" s="264"/>
      <c r="I57" s="262">
        <f>COUNTIFS($B$11:$B$30,I$54,$C$11:$C$30,"C",$E$11:$E$30,"*")</f>
        <v>1</v>
      </c>
      <c r="J57" s="263"/>
      <c r="K57" s="264"/>
      <c r="L57" s="262">
        <f>COUNTIFS($B$11:$B$30,I$54,$C$11:$C$30,"D",$E$11:$E$30,"*")</f>
        <v>0</v>
      </c>
      <c r="M57" s="263"/>
      <c r="N57" s="264"/>
      <c r="O57" s="262">
        <f>COUNTIFS($B$11:$B$30,O$54,$C$11:$C$30,"C",$E$11:$E$30,"*")</f>
        <v>0</v>
      </c>
      <c r="P57" s="263"/>
      <c r="Q57" s="264"/>
      <c r="R57" s="262">
        <f>COUNTIFS($B$11:$B$30,O$54,$C$11:$C$30,"D",$E$11:$E$30,"*")</f>
        <v>2</v>
      </c>
      <c r="S57" s="263"/>
      <c r="T57" s="264"/>
      <c r="U57" s="262">
        <f>COUNTIFS($B$11:$B$30,U$54,$C$11:$C$30,"C",$E$11:$E$30,"*")</f>
        <v>0</v>
      </c>
      <c r="V57" s="263"/>
      <c r="W57" s="264"/>
      <c r="X57" s="262">
        <f>COUNTIFS($B$11:$B$30,U$54,$C$11:$C$30,"D",$E$11:$E$30,"*")</f>
        <v>0</v>
      </c>
      <c r="Y57" s="263"/>
      <c r="Z57" s="264"/>
      <c r="AA57" s="262">
        <f>COUNTIFS($B$11:$B$30,AA$54,$C$11:$C$30,"C",$E$11:$E$30,"*")</f>
        <v>0</v>
      </c>
      <c r="AB57" s="263"/>
      <c r="AC57" s="264"/>
      <c r="AD57" s="262">
        <f>COUNTIFS($B$11:$B$30,AA$54,$C$11:$C$30,"D",$E$11:$E$30,"*")</f>
        <v>0</v>
      </c>
      <c r="AE57" s="263"/>
      <c r="AF57" s="264"/>
      <c r="AG57" s="262">
        <f>COUNTIFS($B$11:$B$30,AG$54,$C$11:$C$30,"C",$E$11:$E$30,"*")</f>
        <v>0</v>
      </c>
      <c r="AH57" s="263"/>
      <c r="AI57" s="264"/>
      <c r="AJ57" s="262">
        <f>COUNTIFS($B$11:$B$30,AG$54,$C$11:$C$30,"D",$E$11:$E$30,"*")</f>
        <v>0</v>
      </c>
      <c r="AK57" s="264"/>
      <c r="AL57" s="150">
        <f>COUNTIFS($B$11:$B$30,AL$54,$C$11:$C$30,"C",$E$11:$E$30,"*")</f>
        <v>0</v>
      </c>
      <c r="AM57" s="150">
        <f>COUNTIFS($B$11:$B$30,AL$54,$C$11:$C$30,"D",$E$11:$E$30,"*")</f>
        <v>0</v>
      </c>
      <c r="AN57" s="62"/>
    </row>
    <row r="58" spans="1:40" ht="24.95" customHeight="1">
      <c r="A58" s="62"/>
      <c r="B58" s="74" t="s">
        <v>159</v>
      </c>
      <c r="C58" s="265"/>
      <c r="D58" s="266"/>
      <c r="E58" s="259">
        <f>IF($AK$3="４週",SUMIFS($AK$11:$AK$30,$B$11:$B$30,E54)/4/$AH$5,IF($AK$3="歴月",SUMIFS($AK$11:$AK$30,$B$11:$B$30,E54)/$AL$5,"記載する期間を選択してください"))</f>
        <v>0</v>
      </c>
      <c r="F58" s="260"/>
      <c r="G58" s="260"/>
      <c r="H58" s="261"/>
      <c r="I58" s="259">
        <f>IF($AK$3="４週",SUMIFS($AK$11:$AK$30,$B$11:$B$30,I54)/4/$AH$5,IF($AK$3="歴月",SUMIFS($AK$11:$AK$30,$B$11:$B$30,I54)/$AL$5,"記載する期間を選択してください"))</f>
        <v>0</v>
      </c>
      <c r="J58" s="260"/>
      <c r="K58" s="260"/>
      <c r="L58" s="260"/>
      <c r="M58" s="260"/>
      <c r="N58" s="261"/>
      <c r="O58" s="259">
        <f>IF($AK$3="４週",SUMIFS($AK$11:$AK$30,$B$11:$B$30,O54)/4/$AH$5,IF($AK$3="歴月",SUMIFS($AK$11:$AK$30,$B$11:$B$30,O54)/$AL$5,"記載する期間を選択してください"))</f>
        <v>0</v>
      </c>
      <c r="P58" s="260"/>
      <c r="Q58" s="260"/>
      <c r="R58" s="260"/>
      <c r="S58" s="260"/>
      <c r="T58" s="261"/>
      <c r="U58" s="267"/>
      <c r="V58" s="268"/>
      <c r="W58" s="268"/>
      <c r="X58" s="268"/>
      <c r="Y58" s="268"/>
      <c r="Z58" s="269"/>
      <c r="AA58" s="259">
        <f>IF($AK$3="４週",SUMIFS($AK$11:$AK$30,$B$11:$B$30,AA54)/4/$AH$5,IF($AK$3="歴月",SUMIFS($AK$11:$AK$30,$B$11:$B$30,AA54)/$AL$5,"記載する期間を選択してください"))</f>
        <v>0</v>
      </c>
      <c r="AB58" s="260"/>
      <c r="AC58" s="260"/>
      <c r="AD58" s="260"/>
      <c r="AE58" s="260"/>
      <c r="AF58" s="261"/>
      <c r="AG58" s="259">
        <f>IF($AK$3="４週",SUMIFS($AK$11:$AK$30,$B$11:$B$30,AG54)/4/$AH$5,IF($AK$3="歴月",SUMIFS($AK$11:$AK$30,$B$11:$B$30,AG54)/$AL$5,"記載する期間を選択してください"))</f>
        <v>0</v>
      </c>
      <c r="AH58" s="260"/>
      <c r="AI58" s="260"/>
      <c r="AJ58" s="260"/>
      <c r="AK58" s="261"/>
      <c r="AL58" s="259">
        <f>IF($AK$3="４週",SUMIFS($AK$11:$AK$30,$B$11:$B$30,AL54)/4/$AH$5,IF($AK$3="歴月",SUMIFS($AK$11:$AK$30,$B$11:$B$30,AL54)/$AL$5,"記載する期間を選択してください"))</f>
        <v>0</v>
      </c>
      <c r="AM58" s="261"/>
      <c r="AN58" s="62"/>
    </row>
    <row r="59" spans="1:40" ht="4.9000000000000004" customHeight="1">
      <c r="A59" s="62"/>
      <c r="B59" s="59"/>
      <c r="C59" s="70">
        <v>2</v>
      </c>
      <c r="D59" s="70"/>
      <c r="E59" s="70">
        <v>3</v>
      </c>
      <c r="F59" s="70"/>
      <c r="G59" s="70"/>
      <c r="H59" s="70"/>
      <c r="I59" s="70">
        <v>4</v>
      </c>
      <c r="J59" s="70"/>
      <c r="K59" s="70"/>
      <c r="L59" s="70"/>
      <c r="M59" s="70"/>
      <c r="N59" s="70"/>
      <c r="O59" s="70">
        <v>5</v>
      </c>
      <c r="P59" s="70"/>
      <c r="Q59" s="70"/>
      <c r="R59" s="70"/>
      <c r="S59" s="70"/>
      <c r="T59" s="70"/>
      <c r="U59" s="70">
        <v>6</v>
      </c>
      <c r="V59" s="70"/>
      <c r="W59" s="70"/>
      <c r="X59" s="70"/>
      <c r="Y59" s="70"/>
      <c r="Z59" s="70"/>
      <c r="AA59" s="70">
        <v>7</v>
      </c>
      <c r="AB59" s="70"/>
      <c r="AC59" s="70"/>
      <c r="AD59" s="70"/>
      <c r="AE59" s="70"/>
      <c r="AF59" s="70"/>
      <c r="AG59" s="70">
        <v>8</v>
      </c>
      <c r="AH59" s="70"/>
      <c r="AI59" s="70"/>
      <c r="AJ59" s="70"/>
      <c r="AK59" s="70"/>
      <c r="AL59" s="70">
        <v>9</v>
      </c>
      <c r="AM59" s="86"/>
      <c r="AN59" s="62"/>
    </row>
    <row r="60" spans="1:40" ht="15" customHeight="1">
      <c r="A60" s="60" t="s">
        <v>118</v>
      </c>
      <c r="B60" s="80"/>
      <c r="C60" s="81"/>
      <c r="D60" s="81"/>
      <c r="E60" s="81"/>
      <c r="F60" s="82"/>
      <c r="G60" s="81"/>
      <c r="H60" s="70"/>
      <c r="I60" s="70"/>
      <c r="J60" s="70"/>
      <c r="K60" s="70"/>
      <c r="L60" s="70"/>
      <c r="M60" s="70"/>
      <c r="N60" s="70"/>
      <c r="O60" s="70"/>
      <c r="P60" s="70"/>
      <c r="Q60" s="70"/>
      <c r="R60" s="70">
        <v>6</v>
      </c>
      <c r="S60" s="70"/>
      <c r="T60" s="70"/>
      <c r="U60" s="70"/>
      <c r="V60" s="70"/>
      <c r="W60" s="70"/>
      <c r="X60" s="70">
        <v>7</v>
      </c>
      <c r="Y60" s="70"/>
      <c r="Z60" s="70"/>
      <c r="AA60" s="70"/>
      <c r="AB60" s="70"/>
      <c r="AC60" s="70"/>
      <c r="AD60" s="70">
        <v>8</v>
      </c>
      <c r="AE60" s="70"/>
      <c r="AF60" s="70"/>
      <c r="AG60" s="71"/>
      <c r="AH60" s="71"/>
      <c r="AI60" s="71"/>
      <c r="AJ60" s="71">
        <v>9</v>
      </c>
      <c r="AK60" s="69"/>
      <c r="AL60" s="69"/>
      <c r="AM60" s="62"/>
    </row>
    <row r="61" spans="1:40" s="60" customFormat="1" ht="15" customHeight="1">
      <c r="A61" s="60" t="s">
        <v>119</v>
      </c>
      <c r="B61" s="76"/>
      <c r="C61" s="76"/>
      <c r="D61" s="76"/>
      <c r="E61" s="76"/>
      <c r="F61" s="76"/>
      <c r="G61" s="76"/>
      <c r="H61" s="65"/>
      <c r="I61" s="65"/>
      <c r="J61" s="65"/>
      <c r="K61" s="65"/>
      <c r="L61" s="65"/>
      <c r="M61" s="65"/>
      <c r="N61" s="65"/>
      <c r="O61" s="65"/>
      <c r="P61" s="65"/>
      <c r="Q61" s="65"/>
      <c r="R61" s="65"/>
      <c r="S61" s="65"/>
      <c r="T61" s="65"/>
      <c r="U61" s="65"/>
      <c r="V61" s="65"/>
      <c r="W61" s="65"/>
      <c r="X61" s="65"/>
      <c r="Y61" s="65"/>
      <c r="Z61" s="65"/>
      <c r="AA61" s="65"/>
      <c r="AB61" s="65"/>
      <c r="AC61" s="65"/>
      <c r="AD61" s="65"/>
      <c r="AE61" s="65"/>
      <c r="AF61" s="65"/>
      <c r="AG61" s="65"/>
      <c r="AH61" s="65"/>
      <c r="AI61" s="65"/>
      <c r="AJ61" s="65"/>
      <c r="AK61" s="65"/>
      <c r="AL61" s="65"/>
      <c r="AM61" s="65"/>
    </row>
    <row r="62" spans="1:40" s="60" customFormat="1" ht="15" customHeight="1">
      <c r="A62" s="60" t="s">
        <v>120</v>
      </c>
      <c r="B62" s="76"/>
      <c r="C62" s="76"/>
      <c r="D62" s="76"/>
      <c r="E62" s="76"/>
      <c r="F62" s="76"/>
      <c r="G62" s="76"/>
      <c r="H62" s="65"/>
      <c r="I62" s="65"/>
      <c r="J62" s="65"/>
      <c r="K62" s="65"/>
      <c r="L62" s="65"/>
      <c r="M62" s="65"/>
      <c r="N62" s="65"/>
      <c r="O62" s="65"/>
      <c r="P62" s="65"/>
      <c r="Q62" s="65"/>
      <c r="R62" s="65"/>
      <c r="S62" s="65"/>
      <c r="T62" s="65"/>
      <c r="U62" s="65"/>
      <c r="V62" s="65"/>
      <c r="W62" s="65"/>
      <c r="X62" s="65"/>
      <c r="Y62" s="65"/>
      <c r="Z62" s="65"/>
      <c r="AA62" s="65"/>
      <c r="AB62" s="65"/>
      <c r="AC62" s="65"/>
      <c r="AD62" s="65"/>
      <c r="AE62" s="65"/>
      <c r="AF62" s="65"/>
      <c r="AG62" s="65"/>
      <c r="AH62" s="65"/>
      <c r="AI62" s="65"/>
      <c r="AJ62" s="65"/>
      <c r="AK62" s="65"/>
      <c r="AL62" s="65"/>
      <c r="AM62" s="65"/>
    </row>
    <row r="63" spans="1:40" s="60" customFormat="1" ht="15" customHeight="1">
      <c r="A63" s="60" t="s">
        <v>121</v>
      </c>
      <c r="B63" s="76"/>
      <c r="C63" s="76"/>
      <c r="D63" s="76"/>
      <c r="E63" s="76"/>
      <c r="F63" s="76"/>
      <c r="G63" s="76"/>
      <c r="H63" s="65"/>
      <c r="I63" s="65"/>
      <c r="J63" s="65"/>
      <c r="K63" s="65"/>
      <c r="L63" s="65"/>
      <c r="M63" s="65"/>
      <c r="N63" s="65"/>
      <c r="O63" s="65"/>
      <c r="P63" s="65"/>
      <c r="Q63" s="65"/>
      <c r="R63" s="65"/>
      <c r="S63" s="65"/>
      <c r="T63" s="65"/>
      <c r="U63" s="65"/>
      <c r="V63" s="65"/>
      <c r="W63" s="65"/>
      <c r="X63" s="65"/>
      <c r="Y63" s="65"/>
      <c r="Z63" s="65"/>
      <c r="AA63" s="65"/>
      <c r="AB63" s="65"/>
      <c r="AC63" s="65"/>
      <c r="AD63" s="65"/>
      <c r="AE63" s="65"/>
      <c r="AF63" s="65"/>
      <c r="AG63" s="65"/>
      <c r="AH63" s="65"/>
      <c r="AI63" s="65"/>
      <c r="AJ63" s="65"/>
      <c r="AK63" s="65"/>
      <c r="AL63" s="65"/>
      <c r="AM63" s="65"/>
    </row>
    <row r="64" spans="1:40" s="60" customFormat="1" ht="15" customHeight="1">
      <c r="A64" s="60" t="s">
        <v>122</v>
      </c>
      <c r="B64" s="76"/>
      <c r="C64" s="76"/>
      <c r="D64" s="76"/>
      <c r="E64" s="76"/>
      <c r="F64" s="76"/>
      <c r="G64" s="76"/>
      <c r="H64" s="65"/>
      <c r="I64" s="65"/>
      <c r="J64" s="65"/>
      <c r="K64" s="65"/>
      <c r="L64" s="65"/>
      <c r="M64" s="65"/>
      <c r="N64" s="65"/>
      <c r="O64" s="65"/>
      <c r="P64" s="65"/>
      <c r="Q64" s="65"/>
      <c r="R64" s="65"/>
      <c r="S64" s="65"/>
      <c r="T64" s="65"/>
      <c r="U64" s="65"/>
      <c r="V64" s="65"/>
      <c r="W64" s="65"/>
      <c r="X64" s="65"/>
      <c r="Y64" s="65"/>
      <c r="Z64" s="65"/>
      <c r="AA64" s="65"/>
      <c r="AB64" s="65"/>
      <c r="AC64" s="65"/>
      <c r="AD64" s="65"/>
      <c r="AE64" s="65"/>
      <c r="AF64" s="65"/>
      <c r="AG64" s="65"/>
      <c r="AH64" s="65"/>
      <c r="AI64" s="65"/>
      <c r="AJ64" s="65"/>
      <c r="AK64" s="65"/>
      <c r="AL64" s="65"/>
      <c r="AM64" s="65"/>
    </row>
    <row r="65" spans="1:7" ht="15" customHeight="1">
      <c r="A65" s="60" t="s">
        <v>123</v>
      </c>
      <c r="B65" s="83"/>
      <c r="C65" s="60"/>
      <c r="D65" s="60"/>
      <c r="E65" s="60"/>
      <c r="F65" s="60"/>
      <c r="G65" s="60"/>
    </row>
    <row r="66" spans="1:7" ht="15" customHeight="1">
      <c r="A66" s="60" t="s">
        <v>124</v>
      </c>
      <c r="B66" s="83"/>
      <c r="C66" s="60"/>
      <c r="D66" s="60"/>
      <c r="E66" s="60"/>
      <c r="F66" s="60"/>
      <c r="G66" s="60"/>
    </row>
    <row r="67" spans="1:7" ht="15" customHeight="1">
      <c r="A67" s="60"/>
      <c r="B67" s="68" t="s">
        <v>125</v>
      </c>
      <c r="C67" s="210" t="s">
        <v>126</v>
      </c>
      <c r="D67" s="210"/>
      <c r="E67" s="210"/>
      <c r="F67" s="60"/>
      <c r="G67" s="60"/>
    </row>
    <row r="68" spans="1:7" ht="15" customHeight="1">
      <c r="A68" s="60"/>
      <c r="B68" s="85" t="s">
        <v>127</v>
      </c>
      <c r="C68" s="258" t="s">
        <v>236</v>
      </c>
      <c r="D68" s="258"/>
      <c r="E68" s="258"/>
      <c r="F68" s="60"/>
      <c r="G68" s="60"/>
    </row>
    <row r="69" spans="1:7" ht="15" customHeight="1">
      <c r="A69" s="60"/>
      <c r="B69" s="85" t="s">
        <v>128</v>
      </c>
      <c r="C69" s="258" t="s">
        <v>237</v>
      </c>
      <c r="D69" s="258"/>
      <c r="E69" s="258"/>
      <c r="F69" s="60"/>
      <c r="G69" s="60"/>
    </row>
    <row r="70" spans="1:7" ht="15" customHeight="1">
      <c r="A70" s="60"/>
      <c r="B70" s="85" t="s">
        <v>129</v>
      </c>
      <c r="C70" s="258" t="s">
        <v>238</v>
      </c>
      <c r="D70" s="258"/>
      <c r="E70" s="258"/>
      <c r="F70" s="60"/>
      <c r="G70" s="60"/>
    </row>
    <row r="71" spans="1:7" ht="15" customHeight="1">
      <c r="A71" s="60"/>
      <c r="B71" s="85" t="s">
        <v>130</v>
      </c>
      <c r="C71" s="258" t="s">
        <v>239</v>
      </c>
      <c r="D71" s="258"/>
      <c r="E71" s="258"/>
      <c r="F71" s="60"/>
      <c r="G71" s="60"/>
    </row>
    <row r="72" spans="1:7" ht="15" customHeight="1">
      <c r="A72" s="60"/>
      <c r="B72" s="60" t="s">
        <v>131</v>
      </c>
      <c r="C72" s="60"/>
      <c r="D72" s="60"/>
      <c r="E72" s="60"/>
      <c r="F72" s="60"/>
      <c r="G72" s="60"/>
    </row>
    <row r="73" spans="1:7" ht="15" customHeight="1">
      <c r="A73" s="60"/>
      <c r="B73" s="60" t="s">
        <v>132</v>
      </c>
      <c r="C73" s="60"/>
      <c r="D73" s="60"/>
      <c r="E73" s="60"/>
      <c r="F73" s="60"/>
      <c r="G73" s="60"/>
    </row>
    <row r="74" spans="1:7" ht="15" customHeight="1">
      <c r="A74" s="60"/>
      <c r="B74" s="60" t="s">
        <v>133</v>
      </c>
      <c r="C74" s="60"/>
      <c r="D74" s="60"/>
      <c r="E74" s="60"/>
      <c r="F74" s="60"/>
      <c r="G74" s="60"/>
    </row>
    <row r="75" spans="1:7" ht="15" customHeight="1">
      <c r="A75" s="60" t="s">
        <v>134</v>
      </c>
      <c r="B75" s="83"/>
      <c r="C75" s="60"/>
      <c r="D75" s="60"/>
      <c r="E75" s="60"/>
      <c r="F75" s="60"/>
      <c r="G75" s="60"/>
    </row>
    <row r="76" spans="1:7" ht="15" customHeight="1">
      <c r="A76" s="60" t="s">
        <v>173</v>
      </c>
      <c r="B76" s="83"/>
      <c r="C76" s="60"/>
      <c r="D76" s="60"/>
      <c r="E76" s="60"/>
      <c r="F76" s="60"/>
      <c r="G76" s="60"/>
    </row>
    <row r="77" spans="1:7" ht="15" customHeight="1">
      <c r="A77" s="60" t="s">
        <v>135</v>
      </c>
      <c r="B77" s="83"/>
      <c r="C77" s="60"/>
      <c r="D77" s="60"/>
      <c r="E77" s="60"/>
      <c r="F77" s="60"/>
      <c r="G77" s="60"/>
    </row>
    <row r="78" spans="1:7" ht="15" customHeight="1">
      <c r="A78" s="60" t="s">
        <v>136</v>
      </c>
      <c r="B78" s="83"/>
      <c r="C78" s="60"/>
      <c r="D78" s="60"/>
      <c r="E78" s="60"/>
      <c r="F78" s="60"/>
      <c r="G78" s="60"/>
    </row>
    <row r="79" spans="1:7" ht="15" customHeight="1">
      <c r="A79" s="60" t="s">
        <v>137</v>
      </c>
      <c r="B79" s="83"/>
      <c r="C79" s="60"/>
      <c r="D79" s="60"/>
      <c r="E79" s="60"/>
      <c r="F79" s="60"/>
      <c r="G79" s="60"/>
    </row>
    <row r="80" spans="1:7" ht="15" customHeight="1">
      <c r="A80" s="60" t="s">
        <v>138</v>
      </c>
      <c r="B80" s="83"/>
      <c r="C80" s="60"/>
      <c r="D80" s="60"/>
      <c r="E80" s="60"/>
      <c r="F80" s="60"/>
      <c r="G80" s="60"/>
    </row>
    <row r="81" spans="1:7" ht="15" customHeight="1">
      <c r="A81" s="60"/>
      <c r="B81" s="60" t="s">
        <v>139</v>
      </c>
      <c r="C81" s="60"/>
      <c r="D81" s="60"/>
      <c r="E81" s="60"/>
      <c r="F81" s="60"/>
      <c r="G81" s="60"/>
    </row>
    <row r="82" spans="1:7" ht="15" customHeight="1">
      <c r="A82" s="60"/>
      <c r="B82" s="60" t="s">
        <v>140</v>
      </c>
      <c r="C82" s="60"/>
      <c r="D82" s="60"/>
      <c r="E82" s="60"/>
      <c r="F82" s="60"/>
      <c r="G82" s="60"/>
    </row>
    <row r="83" spans="1:7" ht="15" customHeight="1">
      <c r="A83" s="60" t="s">
        <v>141</v>
      </c>
      <c r="B83" s="83"/>
      <c r="C83" s="60"/>
      <c r="D83" s="60"/>
      <c r="E83" s="60"/>
      <c r="F83" s="60"/>
      <c r="G83" s="60"/>
    </row>
    <row r="84" spans="1:7" ht="15" customHeight="1">
      <c r="A84" s="60" t="s">
        <v>142</v>
      </c>
      <c r="B84" s="83"/>
      <c r="C84" s="60"/>
      <c r="D84" s="60"/>
      <c r="E84" s="60"/>
      <c r="F84" s="60"/>
      <c r="G84" s="60"/>
    </row>
    <row r="85" spans="1:7" ht="15" customHeight="1">
      <c r="A85" s="60" t="s">
        <v>143</v>
      </c>
      <c r="B85" s="83"/>
      <c r="C85" s="60"/>
      <c r="D85" s="60"/>
      <c r="E85" s="60"/>
      <c r="F85" s="60"/>
      <c r="G85" s="60"/>
    </row>
    <row r="86" spans="1:7" ht="15" customHeight="1">
      <c r="A86" s="60" t="s">
        <v>144</v>
      </c>
      <c r="B86" s="83"/>
      <c r="C86" s="60"/>
      <c r="D86" s="60"/>
      <c r="E86" s="60"/>
      <c r="F86" s="60"/>
      <c r="G86" s="60"/>
    </row>
    <row r="87" spans="1:7" ht="15" customHeight="1">
      <c r="A87" s="60" t="s">
        <v>145</v>
      </c>
      <c r="B87" s="83"/>
      <c r="C87" s="60"/>
      <c r="D87" s="60"/>
      <c r="E87" s="60"/>
      <c r="F87" s="60"/>
      <c r="G87" s="60"/>
    </row>
    <row r="88" spans="1:7" ht="15" customHeight="1">
      <c r="A88" s="60" t="s">
        <v>146</v>
      </c>
      <c r="B88" s="83"/>
      <c r="C88" s="60"/>
      <c r="D88" s="60"/>
      <c r="E88" s="60"/>
      <c r="F88" s="60"/>
      <c r="G88" s="60"/>
    </row>
    <row r="89" spans="1:7" ht="15" customHeight="1">
      <c r="A89" s="60" t="s">
        <v>147</v>
      </c>
      <c r="B89" s="83"/>
      <c r="C89" s="60"/>
      <c r="D89" s="60"/>
      <c r="E89" s="60"/>
      <c r="F89" s="60"/>
      <c r="G89" s="60"/>
    </row>
    <row r="90" spans="1:7" ht="15" customHeight="1">
      <c r="A90" s="60" t="s">
        <v>148</v>
      </c>
      <c r="B90" s="83"/>
      <c r="C90" s="60"/>
      <c r="D90" s="60"/>
      <c r="E90" s="60"/>
      <c r="F90" s="60"/>
      <c r="G90" s="60"/>
    </row>
  </sheetData>
  <mergeCells count="267">
    <mergeCell ref="X56:Z56"/>
    <mergeCell ref="AA56:AC56"/>
    <mergeCell ref="I58:N58"/>
    <mergeCell ref="O58:T58"/>
    <mergeCell ref="U58:Z58"/>
    <mergeCell ref="AA58:AF58"/>
    <mergeCell ref="U57:W57"/>
    <mergeCell ref="X57:Z57"/>
    <mergeCell ref="AA57:AC57"/>
    <mergeCell ref="AD57:AF57"/>
    <mergeCell ref="U56:W56"/>
    <mergeCell ref="C71:E71"/>
    <mergeCell ref="AG58:AK58"/>
    <mergeCell ref="AL58:AM58"/>
    <mergeCell ref="AD56:AF56"/>
    <mergeCell ref="AG56:AI56"/>
    <mergeCell ref="AJ56:AK56"/>
    <mergeCell ref="F57:H57"/>
    <mergeCell ref="I57:K57"/>
    <mergeCell ref="L57:N57"/>
    <mergeCell ref="O57:Q57"/>
    <mergeCell ref="R57:T57"/>
    <mergeCell ref="F56:H56"/>
    <mergeCell ref="I56:K56"/>
    <mergeCell ref="C67:E67"/>
    <mergeCell ref="C68:E68"/>
    <mergeCell ref="C69:E69"/>
    <mergeCell ref="C70:E70"/>
    <mergeCell ref="C58:D58"/>
    <mergeCell ref="E58:H58"/>
    <mergeCell ref="L56:N56"/>
    <mergeCell ref="O56:Q56"/>
    <mergeCell ref="R56:T56"/>
    <mergeCell ref="AG57:AI57"/>
    <mergeCell ref="AJ57:AK57"/>
    <mergeCell ref="A51:B51"/>
    <mergeCell ref="C51:D51"/>
    <mergeCell ref="E51:H51"/>
    <mergeCell ref="I51:N51"/>
    <mergeCell ref="C54:D54"/>
    <mergeCell ref="E54:H54"/>
    <mergeCell ref="I54:N54"/>
    <mergeCell ref="AL54:AM54"/>
    <mergeCell ref="F55:H55"/>
    <mergeCell ref="I55:K55"/>
    <mergeCell ref="L55:N55"/>
    <mergeCell ref="O55:Q55"/>
    <mergeCell ref="R55:T55"/>
    <mergeCell ref="U55:W55"/>
    <mergeCell ref="X55:Z55"/>
    <mergeCell ref="AA55:AC55"/>
    <mergeCell ref="AD55:AF55"/>
    <mergeCell ref="AG55:AI55"/>
    <mergeCell ref="AJ55:AK55"/>
    <mergeCell ref="O54:T54"/>
    <mergeCell ref="U54:Z54"/>
    <mergeCell ref="AA54:AF54"/>
    <mergeCell ref="AG54:AK54"/>
    <mergeCell ref="O51:T51"/>
    <mergeCell ref="AD47:AF47"/>
    <mergeCell ref="AG47:AI47"/>
    <mergeCell ref="AJ47:AK47"/>
    <mergeCell ref="A50:B50"/>
    <mergeCell ref="C50:D50"/>
    <mergeCell ref="E50:H50"/>
    <mergeCell ref="I50:N50"/>
    <mergeCell ref="AD46:AF46"/>
    <mergeCell ref="AG46:AI46"/>
    <mergeCell ref="AJ46:AK46"/>
    <mergeCell ref="A47:C47"/>
    <mergeCell ref="F47:H47"/>
    <mergeCell ref="I47:K47"/>
    <mergeCell ref="L47:N47"/>
    <mergeCell ref="O47:Q47"/>
    <mergeCell ref="R47:T47"/>
    <mergeCell ref="U47:W47"/>
    <mergeCell ref="X47:Z47"/>
    <mergeCell ref="AA47:AC47"/>
    <mergeCell ref="O50:T50"/>
    <mergeCell ref="AD45:AF45"/>
    <mergeCell ref="AG45:AI45"/>
    <mergeCell ref="AJ45:AK45"/>
    <mergeCell ref="AL45:AL46"/>
    <mergeCell ref="B46:C46"/>
    <mergeCell ref="F46:H46"/>
    <mergeCell ref="I46:K46"/>
    <mergeCell ref="L46:N46"/>
    <mergeCell ref="O46:Q46"/>
    <mergeCell ref="R46:T46"/>
    <mergeCell ref="U46:W46"/>
    <mergeCell ref="X46:Z46"/>
    <mergeCell ref="AA46:AC46"/>
    <mergeCell ref="A45:C45"/>
    <mergeCell ref="F45:H45"/>
    <mergeCell ref="I45:K45"/>
    <mergeCell ref="L45:N45"/>
    <mergeCell ref="O45:Q45"/>
    <mergeCell ref="R45:T45"/>
    <mergeCell ref="U45:W45"/>
    <mergeCell ref="X45:Z45"/>
    <mergeCell ref="AA45:AC45"/>
    <mergeCell ref="AG42:AI42"/>
    <mergeCell ref="AJ42:AK42"/>
    <mergeCell ref="U44:W44"/>
    <mergeCell ref="X44:Z44"/>
    <mergeCell ref="AA44:AC44"/>
    <mergeCell ref="AD44:AF44"/>
    <mergeCell ref="AG44:AI44"/>
    <mergeCell ref="AJ44:AK44"/>
    <mergeCell ref="X43:Z43"/>
    <mergeCell ref="AA43:AC43"/>
    <mergeCell ref="AD43:AF43"/>
    <mergeCell ref="AG43:AI43"/>
    <mergeCell ref="AJ43:AK43"/>
    <mergeCell ref="AL43:AL44"/>
    <mergeCell ref="X41:Z41"/>
    <mergeCell ref="AA41:AC41"/>
    <mergeCell ref="AD41:AF41"/>
    <mergeCell ref="AG41:AI41"/>
    <mergeCell ref="AJ41:AK41"/>
    <mergeCell ref="A41:C41"/>
    <mergeCell ref="AL41:AL42"/>
    <mergeCell ref="B42:C42"/>
    <mergeCell ref="F42:H42"/>
    <mergeCell ref="I42:K42"/>
    <mergeCell ref="L42:N42"/>
    <mergeCell ref="O42:Q42"/>
    <mergeCell ref="R42:T42"/>
    <mergeCell ref="U42:W42"/>
    <mergeCell ref="X42:Z42"/>
    <mergeCell ref="AA42:AC42"/>
    <mergeCell ref="B44:C44"/>
    <mergeCell ref="F44:H44"/>
    <mergeCell ref="I44:K44"/>
    <mergeCell ref="L44:N44"/>
    <mergeCell ref="O44:Q44"/>
    <mergeCell ref="R44:T44"/>
    <mergeCell ref="AD42:AF42"/>
    <mergeCell ref="A43:C43"/>
    <mergeCell ref="F43:H43"/>
    <mergeCell ref="I43:K43"/>
    <mergeCell ref="L43:N43"/>
    <mergeCell ref="O43:Q43"/>
    <mergeCell ref="R43:T43"/>
    <mergeCell ref="U43:W43"/>
    <mergeCell ref="U41:W41"/>
    <mergeCell ref="F40:H40"/>
    <mergeCell ref="I40:K40"/>
    <mergeCell ref="L40:N40"/>
    <mergeCell ref="O40:Q40"/>
    <mergeCell ref="R40:T40"/>
    <mergeCell ref="F41:H41"/>
    <mergeCell ref="I41:K41"/>
    <mergeCell ref="L41:N41"/>
    <mergeCell ref="O41:Q41"/>
    <mergeCell ref="R41:T41"/>
    <mergeCell ref="AG40:AI40"/>
    <mergeCell ref="AJ40:AK40"/>
    <mergeCell ref="X39:Z39"/>
    <mergeCell ref="AA39:AC39"/>
    <mergeCell ref="AD39:AF39"/>
    <mergeCell ref="AG39:AI39"/>
    <mergeCell ref="AJ39:AK39"/>
    <mergeCell ref="U40:W40"/>
    <mergeCell ref="X40:Z40"/>
    <mergeCell ref="AA40:AC40"/>
    <mergeCell ref="AD40:AF40"/>
    <mergeCell ref="AG38:AI38"/>
    <mergeCell ref="AJ38:AK38"/>
    <mergeCell ref="F39:H39"/>
    <mergeCell ref="I39:K39"/>
    <mergeCell ref="L39:N39"/>
    <mergeCell ref="O39:Q39"/>
    <mergeCell ref="R39:T39"/>
    <mergeCell ref="F38:H38"/>
    <mergeCell ref="I38:K38"/>
    <mergeCell ref="L38:N38"/>
    <mergeCell ref="O38:Q38"/>
    <mergeCell ref="R38:T38"/>
    <mergeCell ref="U38:W38"/>
    <mergeCell ref="U39:W39"/>
    <mergeCell ref="A37:C37"/>
    <mergeCell ref="I37:K37"/>
    <mergeCell ref="F37:H37"/>
    <mergeCell ref="L37:N37"/>
    <mergeCell ref="O37:Q37"/>
    <mergeCell ref="R37:T37"/>
    <mergeCell ref="X38:Z38"/>
    <mergeCell ref="AA38:AC38"/>
    <mergeCell ref="AD38:AF38"/>
    <mergeCell ref="X36:Z36"/>
    <mergeCell ref="AA36:AC36"/>
    <mergeCell ref="AD36:AF36"/>
    <mergeCell ref="AG36:AI36"/>
    <mergeCell ref="AM29:AN29"/>
    <mergeCell ref="AM30:AN30"/>
    <mergeCell ref="U37:W37"/>
    <mergeCell ref="X37:Z37"/>
    <mergeCell ref="AA37:AC37"/>
    <mergeCell ref="AD37:AF37"/>
    <mergeCell ref="AG37:AI37"/>
    <mergeCell ref="AJ37:AK37"/>
    <mergeCell ref="AM37:AN37"/>
    <mergeCell ref="A31:E31"/>
    <mergeCell ref="AM31:AN32"/>
    <mergeCell ref="A32:E32"/>
    <mergeCell ref="A36:C36"/>
    <mergeCell ref="F36:H36"/>
    <mergeCell ref="I36:K36"/>
    <mergeCell ref="L36:N36"/>
    <mergeCell ref="O36:Q36"/>
    <mergeCell ref="AM17:AN17"/>
    <mergeCell ref="AM18:AN18"/>
    <mergeCell ref="AM19:AN19"/>
    <mergeCell ref="AM20:AN20"/>
    <mergeCell ref="AM21:AN21"/>
    <mergeCell ref="AM22:AN22"/>
    <mergeCell ref="AM23:AN23"/>
    <mergeCell ref="AM24:AN24"/>
    <mergeCell ref="AM25:AN25"/>
    <mergeCell ref="AM26:AN26"/>
    <mergeCell ref="AM27:AN27"/>
    <mergeCell ref="AM28:AN28"/>
    <mergeCell ref="AM36:AN36"/>
    <mergeCell ref="AJ36:AK36"/>
    <mergeCell ref="R36:T36"/>
    <mergeCell ref="U36:W36"/>
    <mergeCell ref="AM16:AN16"/>
    <mergeCell ref="AK3:AN3"/>
    <mergeCell ref="AK4:AN4"/>
    <mergeCell ref="AH5:AJ5"/>
    <mergeCell ref="A7:A10"/>
    <mergeCell ref="C7:C10"/>
    <mergeCell ref="D7:D10"/>
    <mergeCell ref="E7:E10"/>
    <mergeCell ref="F7:AJ7"/>
    <mergeCell ref="AK7:AK10"/>
    <mergeCell ref="AL7:AL10"/>
    <mergeCell ref="AM7:AN10"/>
    <mergeCell ref="F8:L8"/>
    <mergeCell ref="M8:S8"/>
    <mergeCell ref="T8:Z8"/>
    <mergeCell ref="AA8:AG8"/>
    <mergeCell ref="AH8:AJ8"/>
    <mergeCell ref="AM11:AN11"/>
    <mergeCell ref="AM12:AN12"/>
    <mergeCell ref="B7:B8"/>
    <mergeCell ref="B9:B10"/>
    <mergeCell ref="AK1:AN1"/>
    <mergeCell ref="M2:P2"/>
    <mergeCell ref="Q2:R2"/>
    <mergeCell ref="S2:T2"/>
    <mergeCell ref="U2:V2"/>
    <mergeCell ref="AK2:AN2"/>
    <mergeCell ref="AM13:AN13"/>
    <mergeCell ref="AM14:AN14"/>
    <mergeCell ref="AM15:AN15"/>
    <mergeCell ref="AM38:AN38"/>
    <mergeCell ref="AM39:AN39"/>
    <mergeCell ref="AM40:AN40"/>
    <mergeCell ref="AM41:AN41"/>
    <mergeCell ref="AM43:AN43"/>
    <mergeCell ref="AM45:AN45"/>
    <mergeCell ref="AM47:AN47"/>
    <mergeCell ref="AM42:AN42"/>
    <mergeCell ref="AM44:AN44"/>
    <mergeCell ref="AM46:AN46"/>
  </mergeCells>
  <phoneticPr fontId="3"/>
  <dataValidations count="9">
    <dataValidation type="list" allowBlank="1" showInputMessage="1" sqref="B13:B30" xr:uid="{00000000-0002-0000-1200-000000000000}">
      <formula1>INDIRECT($AK$1)</formula1>
    </dataValidation>
    <dataValidation operator="greaterThanOrEqual" allowBlank="1" showInputMessage="1" showErrorMessage="1" sqref="I48:I49 I52 L48:L49 L52 AL37:AL41 AJ37:AJ47 AM36 AM42 AM44 AL43 AM46 AL45" xr:uid="{00000000-0002-0000-1200-000003000000}"/>
    <dataValidation type="list" allowBlank="1" showInputMessage="1" showErrorMessage="1" sqref="C11:C30" xr:uid="{00000000-0002-0000-1200-000004000000}">
      <formula1>"A,B,C,D"</formula1>
    </dataValidation>
    <dataValidation type="whole" operator="greaterThanOrEqual" allowBlank="1" showInputMessage="1" showErrorMessage="1" sqref="L37:L47 O37:O47 R37:R47 U37:U47 X37:X47 AA37:AA47 AD37:AD47 I37:I47 D37:F47 AG37:AG47" xr:uid="{00000000-0002-0000-1200-000005000000}">
      <formula1>0</formula1>
    </dataValidation>
    <dataValidation allowBlank="1" showInputMessage="1" sqref="B11:B12" xr:uid="{1857A403-12F9-4A16-A9A5-7214599777F6}"/>
    <dataValidation type="decimal" allowBlank="1" showInputMessage="1" showErrorMessage="1" errorTitle="勤務時間上限" error="0～40時間の間で入力してください。" sqref="AH5:AJ5" xr:uid="{B6989650-7620-4D8D-BAA3-DEDC0A828213}">
      <formula1>0</formula1>
      <formula2>40</formula2>
    </dataValidation>
    <dataValidation type="decimal" allowBlank="1" showInputMessage="1" showErrorMessage="1" error="0～160時間で入力してください。" sqref="AL5" xr:uid="{BC87FB0B-41E1-4C4B-B537-0C9A20C0886A}">
      <formula1>0</formula1>
      <formula2>160</formula2>
    </dataValidation>
    <dataValidation type="list" allowBlank="1" showInputMessage="1" showErrorMessage="1" sqref="S2:T2" xr:uid="{E253B2D6-3F1D-4526-BDCD-D0F9F8C48D77}">
      <formula1>"1,2,3,4,5,6,7,8,9,10,11,12"</formula1>
    </dataValidation>
    <dataValidation allowBlank="1" showErrorMessage="1" sqref="AK3:AN4" xr:uid="{B47A2B26-EB49-489B-BEF5-718F6DD22111}"/>
  </dataValidations>
  <printOptions horizontalCentered="1" verticalCentered="1"/>
  <pageMargins left="0.19685039370078741" right="0.19685039370078741" top="0.39370078740157483" bottom="0.19685039370078741" header="0.19685039370078741" footer="0.39370078740157483"/>
  <pageSetup paperSize="9" scale="77" fitToWidth="0" fitToHeight="0" orientation="landscape" r:id="rId1"/>
  <headerFooter alignWithMargins="0">
    <oddHeader>&amp;L&amp;"ＭＳ ゴシック,標準"&amp;10（参考様式）</oddHeader>
  </headerFooter>
  <rowBreaks count="2" manualBreakCount="2">
    <brk id="26" max="39" man="1"/>
    <brk id="71" max="39" man="1"/>
  </rowBreaks>
  <ignoredErrors>
    <ignoredError sqref="F7" numberStoredAsText="1"/>
    <ignoredError sqref="D56 L56:AM57" formula="1"/>
  </ignoredErrors>
  <legacyDrawing r:id="rId2"/>
  <extLst>
    <ext xmlns:x14="http://schemas.microsoft.com/office/spreadsheetml/2009/9/main" uri="{78C0D931-6437-407d-A8EE-F0AAD7539E65}">
      <x14:conditionalFormattings>
        <x14:conditionalFormatting xmlns:xm="http://schemas.microsoft.com/office/excel/2006/main">
          <x14:cfRule type="expression" priority="4" id="{76D59B3E-2FC5-45D2-83A8-001A33BD7CDF}">
            <xm:f>$AK$1='★選択肢(公開時非表示)'!$A$3</xm:f>
            <x14:dxf>
              <fill>
                <patternFill>
                  <bgColor theme="2" tint="-0.24994659260841701"/>
                </patternFill>
              </fill>
            </x14:dxf>
          </x14:cfRule>
          <xm:sqref>I51:O51</xm:sqref>
        </x14:conditionalFormatting>
        <x14:conditionalFormatting xmlns:xm="http://schemas.microsoft.com/office/excel/2006/main">
          <x14:cfRule type="expression" priority="6" id="{9AB5A46C-C030-4D4C-BFFE-B4F1FD6226FD}">
            <xm:f>$AK$1='★選択肢(公開時非表示)'!$A$2</xm:f>
            <x14:dxf>
              <fill>
                <patternFill>
                  <bgColor theme="2" tint="-0.24994659260841701"/>
                </patternFill>
              </fill>
            </x14:dxf>
          </x14:cfRule>
          <xm:sqref>O51</xm:sqref>
        </x14:conditionalFormatting>
        <x14:conditionalFormatting xmlns:xm="http://schemas.microsoft.com/office/excel/2006/main">
          <x14:cfRule type="expression" priority="1" id="{573C04DB-4AC6-4BF5-8E1B-FB09EA64B020}">
            <xm:f>$AK$1='★選択肢(公開時非表示)'!$A$3</xm:f>
            <x14:dxf>
              <fill>
                <patternFill>
                  <bgColor rgb="FFA6A6A6"/>
                </patternFill>
              </fill>
            </x14:dxf>
          </x14:cfRule>
          <xm:sqref>O58:T58</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956179D2-07FD-4D98-8496-DFC298EB7D75}">
          <x14:formula1>
            <xm:f>'★選択肢(公開時非表示)'!$A$2:$A$4</xm:f>
          </x14:formula1>
          <xm:sqref>AK1:AN1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E4112-FCFC-4F20-A495-D74BBB846247}">
  <sheetPr>
    <tabColor theme="7" tint="0.79998168889431442"/>
    <pageSetUpPr fitToPage="1"/>
  </sheetPr>
  <dimension ref="A1:Q54"/>
  <sheetViews>
    <sheetView view="pageBreakPreview" zoomScale="55" zoomScaleNormal="55" zoomScaleSheetLayoutView="55" workbookViewId="0">
      <selection activeCell="A2" sqref="A2"/>
    </sheetView>
  </sheetViews>
  <sheetFormatPr defaultRowHeight="13.5"/>
  <cols>
    <col min="1" max="1" width="1.75" style="100" customWidth="1"/>
    <col min="2" max="2" width="22" style="100" customWidth="1"/>
    <col min="3" max="3" width="4" style="100" customWidth="1"/>
    <col min="4" max="4" width="9.875" style="100" customWidth="1"/>
    <col min="5" max="5" width="3.625" style="100" customWidth="1"/>
    <col min="6" max="6" width="10.75" style="100" customWidth="1"/>
    <col min="7" max="7" width="7.625" style="100" customWidth="1"/>
    <col min="8" max="8" width="3.625" style="100" customWidth="1"/>
    <col min="9" max="9" width="10.75" style="100" customWidth="1"/>
    <col min="10" max="10" width="9.875" style="100" customWidth="1"/>
    <col min="11" max="11" width="3.625" style="100" customWidth="1"/>
    <col min="12" max="12" width="10.75" style="100" customWidth="1"/>
    <col min="13" max="13" width="7.625" style="100" customWidth="1"/>
    <col min="14" max="14" width="8.625" style="100" customWidth="1"/>
    <col min="15" max="15" width="1.75" style="100" customWidth="1"/>
    <col min="16" max="16" width="8.75" style="100"/>
    <col min="17" max="17" width="8.75" style="100" customWidth="1"/>
    <col min="18" max="262" width="8.75" style="100"/>
    <col min="263" max="263" width="2.25" style="100" customWidth="1"/>
    <col min="264" max="264" width="24.25" style="100" customWidth="1"/>
    <col min="265" max="265" width="4" style="100" customWidth="1"/>
    <col min="266" max="268" width="20.125" style="100" customWidth="1"/>
    <col min="269" max="269" width="3.125" style="100" customWidth="1"/>
    <col min="270" max="270" width="4.375" style="100" customWidth="1"/>
    <col min="271" max="271" width="2.5" style="100" customWidth="1"/>
    <col min="272" max="518" width="8.75" style="100"/>
    <col min="519" max="519" width="2.25" style="100" customWidth="1"/>
    <col min="520" max="520" width="24.25" style="100" customWidth="1"/>
    <col min="521" max="521" width="4" style="100" customWidth="1"/>
    <col min="522" max="524" width="20.125" style="100" customWidth="1"/>
    <col min="525" max="525" width="3.125" style="100" customWidth="1"/>
    <col min="526" max="526" width="4.375" style="100" customWidth="1"/>
    <col min="527" max="527" width="2.5" style="100" customWidth="1"/>
    <col min="528" max="774" width="8.75" style="100"/>
    <col min="775" max="775" width="2.25" style="100" customWidth="1"/>
    <col min="776" max="776" width="24.25" style="100" customWidth="1"/>
    <col min="777" max="777" width="4" style="100" customWidth="1"/>
    <col min="778" max="780" width="20.125" style="100" customWidth="1"/>
    <col min="781" max="781" width="3.125" style="100" customWidth="1"/>
    <col min="782" max="782" width="4.375" style="100" customWidth="1"/>
    <col min="783" max="783" width="2.5" style="100" customWidth="1"/>
    <col min="784" max="1030" width="8.75" style="100"/>
    <col min="1031" max="1031" width="2.25" style="100" customWidth="1"/>
    <col min="1032" max="1032" width="24.25" style="100" customWidth="1"/>
    <col min="1033" max="1033" width="4" style="100" customWidth="1"/>
    <col min="1034" max="1036" width="20.125" style="100" customWidth="1"/>
    <col min="1037" max="1037" width="3.125" style="100" customWidth="1"/>
    <col min="1038" max="1038" width="4.375" style="100" customWidth="1"/>
    <col min="1039" max="1039" width="2.5" style="100" customWidth="1"/>
    <col min="1040" max="1286" width="8.75" style="100"/>
    <col min="1287" max="1287" width="2.25" style="100" customWidth="1"/>
    <col min="1288" max="1288" width="24.25" style="100" customWidth="1"/>
    <col min="1289" max="1289" width="4" style="100" customWidth="1"/>
    <col min="1290" max="1292" width="20.125" style="100" customWidth="1"/>
    <col min="1293" max="1293" width="3.125" style="100" customWidth="1"/>
    <col min="1294" max="1294" width="4.375" style="100" customWidth="1"/>
    <col min="1295" max="1295" width="2.5" style="100" customWidth="1"/>
    <col min="1296" max="1542" width="8.75" style="100"/>
    <col min="1543" max="1543" width="2.25" style="100" customWidth="1"/>
    <col min="1544" max="1544" width="24.25" style="100" customWidth="1"/>
    <col min="1545" max="1545" width="4" style="100" customWidth="1"/>
    <col min="1546" max="1548" width="20.125" style="100" customWidth="1"/>
    <col min="1549" max="1549" width="3.125" style="100" customWidth="1"/>
    <col min="1550" max="1550" width="4.375" style="100" customWidth="1"/>
    <col min="1551" max="1551" width="2.5" style="100" customWidth="1"/>
    <col min="1552" max="1798" width="8.75" style="100"/>
    <col min="1799" max="1799" width="2.25" style="100" customWidth="1"/>
    <col min="1800" max="1800" width="24.25" style="100" customWidth="1"/>
    <col min="1801" max="1801" width="4" style="100" customWidth="1"/>
    <col min="1802" max="1804" width="20.125" style="100" customWidth="1"/>
    <col min="1805" max="1805" width="3.125" style="100" customWidth="1"/>
    <col min="1806" max="1806" width="4.375" style="100" customWidth="1"/>
    <col min="1807" max="1807" width="2.5" style="100" customWidth="1"/>
    <col min="1808" max="2054" width="8.75" style="100"/>
    <col min="2055" max="2055" width="2.25" style="100" customWidth="1"/>
    <col min="2056" max="2056" width="24.25" style="100" customWidth="1"/>
    <col min="2057" max="2057" width="4" style="100" customWidth="1"/>
    <col min="2058" max="2060" width="20.125" style="100" customWidth="1"/>
    <col min="2061" max="2061" width="3.125" style="100" customWidth="1"/>
    <col min="2062" max="2062" width="4.375" style="100" customWidth="1"/>
    <col min="2063" max="2063" width="2.5" style="100" customWidth="1"/>
    <col min="2064" max="2310" width="8.75" style="100"/>
    <col min="2311" max="2311" width="2.25" style="100" customWidth="1"/>
    <col min="2312" max="2312" width="24.25" style="100" customWidth="1"/>
    <col min="2313" max="2313" width="4" style="100" customWidth="1"/>
    <col min="2314" max="2316" width="20.125" style="100" customWidth="1"/>
    <col min="2317" max="2317" width="3.125" style="100" customWidth="1"/>
    <col min="2318" max="2318" width="4.375" style="100" customWidth="1"/>
    <col min="2319" max="2319" width="2.5" style="100" customWidth="1"/>
    <col min="2320" max="2566" width="8.75" style="100"/>
    <col min="2567" max="2567" width="2.25" style="100" customWidth="1"/>
    <col min="2568" max="2568" width="24.25" style="100" customWidth="1"/>
    <col min="2569" max="2569" width="4" style="100" customWidth="1"/>
    <col min="2570" max="2572" width="20.125" style="100" customWidth="1"/>
    <col min="2573" max="2573" width="3.125" style="100" customWidth="1"/>
    <col min="2574" max="2574" width="4.375" style="100" customWidth="1"/>
    <col min="2575" max="2575" width="2.5" style="100" customWidth="1"/>
    <col min="2576" max="2822" width="8.75" style="100"/>
    <col min="2823" max="2823" width="2.25" style="100" customWidth="1"/>
    <col min="2824" max="2824" width="24.25" style="100" customWidth="1"/>
    <col min="2825" max="2825" width="4" style="100" customWidth="1"/>
    <col min="2826" max="2828" width="20.125" style="100" customWidth="1"/>
    <col min="2829" max="2829" width="3.125" style="100" customWidth="1"/>
    <col min="2830" max="2830" width="4.375" style="100" customWidth="1"/>
    <col min="2831" max="2831" width="2.5" style="100" customWidth="1"/>
    <col min="2832" max="3078" width="8.75" style="100"/>
    <col min="3079" max="3079" width="2.25" style="100" customWidth="1"/>
    <col min="3080" max="3080" width="24.25" style="100" customWidth="1"/>
    <col min="3081" max="3081" width="4" style="100" customWidth="1"/>
    <col min="3082" max="3084" width="20.125" style="100" customWidth="1"/>
    <col min="3085" max="3085" width="3.125" style="100" customWidth="1"/>
    <col min="3086" max="3086" width="4.375" style="100" customWidth="1"/>
    <col min="3087" max="3087" width="2.5" style="100" customWidth="1"/>
    <col min="3088" max="3334" width="8.75" style="100"/>
    <col min="3335" max="3335" width="2.25" style="100" customWidth="1"/>
    <col min="3336" max="3336" width="24.25" style="100" customWidth="1"/>
    <col min="3337" max="3337" width="4" style="100" customWidth="1"/>
    <col min="3338" max="3340" width="20.125" style="100" customWidth="1"/>
    <col min="3341" max="3341" width="3.125" style="100" customWidth="1"/>
    <col min="3342" max="3342" width="4.375" style="100" customWidth="1"/>
    <col min="3343" max="3343" width="2.5" style="100" customWidth="1"/>
    <col min="3344" max="3590" width="8.75" style="100"/>
    <col min="3591" max="3591" width="2.25" style="100" customWidth="1"/>
    <col min="3592" max="3592" width="24.25" style="100" customWidth="1"/>
    <col min="3593" max="3593" width="4" style="100" customWidth="1"/>
    <col min="3594" max="3596" width="20.125" style="100" customWidth="1"/>
    <col min="3597" max="3597" width="3.125" style="100" customWidth="1"/>
    <col min="3598" max="3598" width="4.375" style="100" customWidth="1"/>
    <col min="3599" max="3599" width="2.5" style="100" customWidth="1"/>
    <col min="3600" max="3846" width="8.75" style="100"/>
    <col min="3847" max="3847" width="2.25" style="100" customWidth="1"/>
    <col min="3848" max="3848" width="24.25" style="100" customWidth="1"/>
    <col min="3849" max="3849" width="4" style="100" customWidth="1"/>
    <col min="3850" max="3852" width="20.125" style="100" customWidth="1"/>
    <col min="3853" max="3853" width="3.125" style="100" customWidth="1"/>
    <col min="3854" max="3854" width="4.375" style="100" customWidth="1"/>
    <col min="3855" max="3855" width="2.5" style="100" customWidth="1"/>
    <col min="3856" max="4102" width="8.75" style="100"/>
    <col min="4103" max="4103" width="2.25" style="100" customWidth="1"/>
    <col min="4104" max="4104" width="24.25" style="100" customWidth="1"/>
    <col min="4105" max="4105" width="4" style="100" customWidth="1"/>
    <col min="4106" max="4108" width="20.125" style="100" customWidth="1"/>
    <col min="4109" max="4109" width="3.125" style="100" customWidth="1"/>
    <col min="4110" max="4110" width="4.375" style="100" customWidth="1"/>
    <col min="4111" max="4111" width="2.5" style="100" customWidth="1"/>
    <col min="4112" max="4358" width="8.75" style="100"/>
    <col min="4359" max="4359" width="2.25" style="100" customWidth="1"/>
    <col min="4360" max="4360" width="24.25" style="100" customWidth="1"/>
    <col min="4361" max="4361" width="4" style="100" customWidth="1"/>
    <col min="4362" max="4364" width="20.125" style="100" customWidth="1"/>
    <col min="4365" max="4365" width="3.125" style="100" customWidth="1"/>
    <col min="4366" max="4366" width="4.375" style="100" customWidth="1"/>
    <col min="4367" max="4367" width="2.5" style="100" customWidth="1"/>
    <col min="4368" max="4614" width="8.75" style="100"/>
    <col min="4615" max="4615" width="2.25" style="100" customWidth="1"/>
    <col min="4616" max="4616" width="24.25" style="100" customWidth="1"/>
    <col min="4617" max="4617" width="4" style="100" customWidth="1"/>
    <col min="4618" max="4620" width="20.125" style="100" customWidth="1"/>
    <col min="4621" max="4621" width="3.125" style="100" customWidth="1"/>
    <col min="4622" max="4622" width="4.375" style="100" customWidth="1"/>
    <col min="4623" max="4623" width="2.5" style="100" customWidth="1"/>
    <col min="4624" max="4870" width="8.75" style="100"/>
    <col min="4871" max="4871" width="2.25" style="100" customWidth="1"/>
    <col min="4872" max="4872" width="24.25" style="100" customWidth="1"/>
    <col min="4873" max="4873" width="4" style="100" customWidth="1"/>
    <col min="4874" max="4876" width="20.125" style="100" customWidth="1"/>
    <col min="4877" max="4877" width="3.125" style="100" customWidth="1"/>
    <col min="4878" max="4878" width="4.375" style="100" customWidth="1"/>
    <col min="4879" max="4879" width="2.5" style="100" customWidth="1"/>
    <col min="4880" max="5126" width="8.75" style="100"/>
    <col min="5127" max="5127" width="2.25" style="100" customWidth="1"/>
    <col min="5128" max="5128" width="24.25" style="100" customWidth="1"/>
    <col min="5129" max="5129" width="4" style="100" customWidth="1"/>
    <col min="5130" max="5132" width="20.125" style="100" customWidth="1"/>
    <col min="5133" max="5133" width="3.125" style="100" customWidth="1"/>
    <col min="5134" max="5134" width="4.375" style="100" customWidth="1"/>
    <col min="5135" max="5135" width="2.5" style="100" customWidth="1"/>
    <col min="5136" max="5382" width="8.75" style="100"/>
    <col min="5383" max="5383" width="2.25" style="100" customWidth="1"/>
    <col min="5384" max="5384" width="24.25" style="100" customWidth="1"/>
    <col min="5385" max="5385" width="4" style="100" customWidth="1"/>
    <col min="5386" max="5388" width="20.125" style="100" customWidth="1"/>
    <col min="5389" max="5389" width="3.125" style="100" customWidth="1"/>
    <col min="5390" max="5390" width="4.375" style="100" customWidth="1"/>
    <col min="5391" max="5391" width="2.5" style="100" customWidth="1"/>
    <col min="5392" max="5638" width="8.75" style="100"/>
    <col min="5639" max="5639" width="2.25" style="100" customWidth="1"/>
    <col min="5640" max="5640" width="24.25" style="100" customWidth="1"/>
    <col min="5641" max="5641" width="4" style="100" customWidth="1"/>
    <col min="5642" max="5644" width="20.125" style="100" customWidth="1"/>
    <col min="5645" max="5645" width="3.125" style="100" customWidth="1"/>
    <col min="5646" max="5646" width="4.375" style="100" customWidth="1"/>
    <col min="5647" max="5647" width="2.5" style="100" customWidth="1"/>
    <col min="5648" max="5894" width="8.75" style="100"/>
    <col min="5895" max="5895" width="2.25" style="100" customWidth="1"/>
    <col min="5896" max="5896" width="24.25" style="100" customWidth="1"/>
    <col min="5897" max="5897" width="4" style="100" customWidth="1"/>
    <col min="5898" max="5900" width="20.125" style="100" customWidth="1"/>
    <col min="5901" max="5901" width="3.125" style="100" customWidth="1"/>
    <col min="5902" max="5902" width="4.375" style="100" customWidth="1"/>
    <col min="5903" max="5903" width="2.5" style="100" customWidth="1"/>
    <col min="5904" max="6150" width="8.75" style="100"/>
    <col min="6151" max="6151" width="2.25" style="100" customWidth="1"/>
    <col min="6152" max="6152" width="24.25" style="100" customWidth="1"/>
    <col min="6153" max="6153" width="4" style="100" customWidth="1"/>
    <col min="6154" max="6156" width="20.125" style="100" customWidth="1"/>
    <col min="6157" max="6157" width="3.125" style="100" customWidth="1"/>
    <col min="6158" max="6158" width="4.375" style="100" customWidth="1"/>
    <col min="6159" max="6159" width="2.5" style="100" customWidth="1"/>
    <col min="6160" max="6406" width="8.75" style="100"/>
    <col min="6407" max="6407" width="2.25" style="100" customWidth="1"/>
    <col min="6408" max="6408" width="24.25" style="100" customWidth="1"/>
    <col min="6409" max="6409" width="4" style="100" customWidth="1"/>
    <col min="6410" max="6412" width="20.125" style="100" customWidth="1"/>
    <col min="6413" max="6413" width="3.125" style="100" customWidth="1"/>
    <col min="6414" max="6414" width="4.375" style="100" customWidth="1"/>
    <col min="6415" max="6415" width="2.5" style="100" customWidth="1"/>
    <col min="6416" max="6662" width="8.75" style="100"/>
    <col min="6663" max="6663" width="2.25" style="100" customWidth="1"/>
    <col min="6664" max="6664" width="24.25" style="100" customWidth="1"/>
    <col min="6665" max="6665" width="4" style="100" customWidth="1"/>
    <col min="6666" max="6668" width="20.125" style="100" customWidth="1"/>
    <col min="6669" max="6669" width="3.125" style="100" customWidth="1"/>
    <col min="6670" max="6670" width="4.375" style="100" customWidth="1"/>
    <col min="6671" max="6671" width="2.5" style="100" customWidth="1"/>
    <col min="6672" max="6918" width="8.75" style="100"/>
    <col min="6919" max="6919" width="2.25" style="100" customWidth="1"/>
    <col min="6920" max="6920" width="24.25" style="100" customWidth="1"/>
    <col min="6921" max="6921" width="4" style="100" customWidth="1"/>
    <col min="6922" max="6924" width="20.125" style="100" customWidth="1"/>
    <col min="6925" max="6925" width="3.125" style="100" customWidth="1"/>
    <col min="6926" max="6926" width="4.375" style="100" customWidth="1"/>
    <col min="6927" max="6927" width="2.5" style="100" customWidth="1"/>
    <col min="6928" max="7174" width="8.75" style="100"/>
    <col min="7175" max="7175" width="2.25" style="100" customWidth="1"/>
    <col min="7176" max="7176" width="24.25" style="100" customWidth="1"/>
    <col min="7177" max="7177" width="4" style="100" customWidth="1"/>
    <col min="7178" max="7180" width="20.125" style="100" customWidth="1"/>
    <col min="7181" max="7181" width="3.125" style="100" customWidth="1"/>
    <col min="7182" max="7182" width="4.375" style="100" customWidth="1"/>
    <col min="7183" max="7183" width="2.5" style="100" customWidth="1"/>
    <col min="7184" max="7430" width="8.75" style="100"/>
    <col min="7431" max="7431" width="2.25" style="100" customWidth="1"/>
    <col min="7432" max="7432" width="24.25" style="100" customWidth="1"/>
    <col min="7433" max="7433" width="4" style="100" customWidth="1"/>
    <col min="7434" max="7436" width="20.125" style="100" customWidth="1"/>
    <col min="7437" max="7437" width="3.125" style="100" customWidth="1"/>
    <col min="7438" max="7438" width="4.375" style="100" customWidth="1"/>
    <col min="7439" max="7439" width="2.5" style="100" customWidth="1"/>
    <col min="7440" max="7686" width="8.75" style="100"/>
    <col min="7687" max="7687" width="2.25" style="100" customWidth="1"/>
    <col min="7688" max="7688" width="24.25" style="100" customWidth="1"/>
    <col min="7689" max="7689" width="4" style="100" customWidth="1"/>
    <col min="7690" max="7692" width="20.125" style="100" customWidth="1"/>
    <col min="7693" max="7693" width="3.125" style="100" customWidth="1"/>
    <col min="7694" max="7694" width="4.375" style="100" customWidth="1"/>
    <col min="7695" max="7695" width="2.5" style="100" customWidth="1"/>
    <col min="7696" max="7942" width="8.75" style="100"/>
    <col min="7943" max="7943" width="2.25" style="100" customWidth="1"/>
    <col min="7944" max="7944" width="24.25" style="100" customWidth="1"/>
    <col min="7945" max="7945" width="4" style="100" customWidth="1"/>
    <col min="7946" max="7948" width="20.125" style="100" customWidth="1"/>
    <col min="7949" max="7949" width="3.125" style="100" customWidth="1"/>
    <col min="7950" max="7950" width="4.375" style="100" customWidth="1"/>
    <col min="7951" max="7951" width="2.5" style="100" customWidth="1"/>
    <col min="7952" max="8198" width="8.75" style="100"/>
    <col min="8199" max="8199" width="2.25" style="100" customWidth="1"/>
    <col min="8200" max="8200" width="24.25" style="100" customWidth="1"/>
    <col min="8201" max="8201" width="4" style="100" customWidth="1"/>
    <col min="8202" max="8204" width="20.125" style="100" customWidth="1"/>
    <col min="8205" max="8205" width="3.125" style="100" customWidth="1"/>
    <col min="8206" max="8206" width="4.375" style="100" customWidth="1"/>
    <col min="8207" max="8207" width="2.5" style="100" customWidth="1"/>
    <col min="8208" max="8454" width="8.75" style="100"/>
    <col min="8455" max="8455" width="2.25" style="100" customWidth="1"/>
    <col min="8456" max="8456" width="24.25" style="100" customWidth="1"/>
    <col min="8457" max="8457" width="4" style="100" customWidth="1"/>
    <col min="8458" max="8460" width="20.125" style="100" customWidth="1"/>
    <col min="8461" max="8461" width="3.125" style="100" customWidth="1"/>
    <col min="8462" max="8462" width="4.375" style="100" customWidth="1"/>
    <col min="8463" max="8463" width="2.5" style="100" customWidth="1"/>
    <col min="8464" max="8710" width="8.75" style="100"/>
    <col min="8711" max="8711" width="2.25" style="100" customWidth="1"/>
    <col min="8712" max="8712" width="24.25" style="100" customWidth="1"/>
    <col min="8713" max="8713" width="4" style="100" customWidth="1"/>
    <col min="8714" max="8716" width="20.125" style="100" customWidth="1"/>
    <col min="8717" max="8717" width="3.125" style="100" customWidth="1"/>
    <col min="8718" max="8718" width="4.375" style="100" customWidth="1"/>
    <col min="8719" max="8719" width="2.5" style="100" customWidth="1"/>
    <col min="8720" max="8966" width="8.75" style="100"/>
    <col min="8967" max="8967" width="2.25" style="100" customWidth="1"/>
    <col min="8968" max="8968" width="24.25" style="100" customWidth="1"/>
    <col min="8969" max="8969" width="4" style="100" customWidth="1"/>
    <col min="8970" max="8972" width="20.125" style="100" customWidth="1"/>
    <col min="8973" max="8973" width="3.125" style="100" customWidth="1"/>
    <col min="8974" max="8974" width="4.375" style="100" customWidth="1"/>
    <col min="8975" max="8975" width="2.5" style="100" customWidth="1"/>
    <col min="8976" max="9222" width="8.75" style="100"/>
    <col min="9223" max="9223" width="2.25" style="100" customWidth="1"/>
    <col min="9224" max="9224" width="24.25" style="100" customWidth="1"/>
    <col min="9225" max="9225" width="4" style="100" customWidth="1"/>
    <col min="9226" max="9228" width="20.125" style="100" customWidth="1"/>
    <col min="9229" max="9229" width="3.125" style="100" customWidth="1"/>
    <col min="9230" max="9230" width="4.375" style="100" customWidth="1"/>
    <col min="9231" max="9231" width="2.5" style="100" customWidth="1"/>
    <col min="9232" max="9478" width="8.75" style="100"/>
    <col min="9479" max="9479" width="2.25" style="100" customWidth="1"/>
    <col min="9480" max="9480" width="24.25" style="100" customWidth="1"/>
    <col min="9481" max="9481" width="4" style="100" customWidth="1"/>
    <col min="9482" max="9484" width="20.125" style="100" customWidth="1"/>
    <col min="9485" max="9485" width="3.125" style="100" customWidth="1"/>
    <col min="9486" max="9486" width="4.375" style="100" customWidth="1"/>
    <col min="9487" max="9487" width="2.5" style="100" customWidth="1"/>
    <col min="9488" max="9734" width="8.75" style="100"/>
    <col min="9735" max="9735" width="2.25" style="100" customWidth="1"/>
    <col min="9736" max="9736" width="24.25" style="100" customWidth="1"/>
    <col min="9737" max="9737" width="4" style="100" customWidth="1"/>
    <col min="9738" max="9740" width="20.125" style="100" customWidth="1"/>
    <col min="9741" max="9741" width="3.125" style="100" customWidth="1"/>
    <col min="9742" max="9742" width="4.375" style="100" customWidth="1"/>
    <col min="9743" max="9743" width="2.5" style="100" customWidth="1"/>
    <col min="9744" max="9990" width="8.75" style="100"/>
    <col min="9991" max="9991" width="2.25" style="100" customWidth="1"/>
    <col min="9992" max="9992" width="24.25" style="100" customWidth="1"/>
    <col min="9993" max="9993" width="4" style="100" customWidth="1"/>
    <col min="9994" max="9996" width="20.125" style="100" customWidth="1"/>
    <col min="9997" max="9997" width="3.125" style="100" customWidth="1"/>
    <col min="9998" max="9998" width="4.375" style="100" customWidth="1"/>
    <col min="9999" max="9999" width="2.5" style="100" customWidth="1"/>
    <col min="10000" max="10246" width="8.75" style="100"/>
    <col min="10247" max="10247" width="2.25" style="100" customWidth="1"/>
    <col min="10248" max="10248" width="24.25" style="100" customWidth="1"/>
    <col min="10249" max="10249" width="4" style="100" customWidth="1"/>
    <col min="10250" max="10252" width="20.125" style="100" customWidth="1"/>
    <col min="10253" max="10253" width="3.125" style="100" customWidth="1"/>
    <col min="10254" max="10254" width="4.375" style="100" customWidth="1"/>
    <col min="10255" max="10255" width="2.5" style="100" customWidth="1"/>
    <col min="10256" max="10502" width="8.75" style="100"/>
    <col min="10503" max="10503" width="2.25" style="100" customWidth="1"/>
    <col min="10504" max="10504" width="24.25" style="100" customWidth="1"/>
    <col min="10505" max="10505" width="4" style="100" customWidth="1"/>
    <col min="10506" max="10508" width="20.125" style="100" customWidth="1"/>
    <col min="10509" max="10509" width="3.125" style="100" customWidth="1"/>
    <col min="10510" max="10510" width="4.375" style="100" customWidth="1"/>
    <col min="10511" max="10511" width="2.5" style="100" customWidth="1"/>
    <col min="10512" max="10758" width="8.75" style="100"/>
    <col min="10759" max="10759" width="2.25" style="100" customWidth="1"/>
    <col min="10760" max="10760" width="24.25" style="100" customWidth="1"/>
    <col min="10761" max="10761" width="4" style="100" customWidth="1"/>
    <col min="10762" max="10764" width="20.125" style="100" customWidth="1"/>
    <col min="10765" max="10765" width="3.125" style="100" customWidth="1"/>
    <col min="10766" max="10766" width="4.375" style="100" customWidth="1"/>
    <col min="10767" max="10767" width="2.5" style="100" customWidth="1"/>
    <col min="10768" max="11014" width="8.75" style="100"/>
    <col min="11015" max="11015" width="2.25" style="100" customWidth="1"/>
    <col min="11016" max="11016" width="24.25" style="100" customWidth="1"/>
    <col min="11017" max="11017" width="4" style="100" customWidth="1"/>
    <col min="11018" max="11020" width="20.125" style="100" customWidth="1"/>
    <col min="11021" max="11021" width="3.125" style="100" customWidth="1"/>
    <col min="11022" max="11022" width="4.375" style="100" customWidth="1"/>
    <col min="11023" max="11023" width="2.5" style="100" customWidth="1"/>
    <col min="11024" max="11270" width="8.75" style="100"/>
    <col min="11271" max="11271" width="2.25" style="100" customWidth="1"/>
    <col min="11272" max="11272" width="24.25" style="100" customWidth="1"/>
    <col min="11273" max="11273" width="4" style="100" customWidth="1"/>
    <col min="11274" max="11276" width="20.125" style="100" customWidth="1"/>
    <col min="11277" max="11277" width="3.125" style="100" customWidth="1"/>
    <col min="11278" max="11278" width="4.375" style="100" customWidth="1"/>
    <col min="11279" max="11279" width="2.5" style="100" customWidth="1"/>
    <col min="11280" max="11526" width="8.75" style="100"/>
    <col min="11527" max="11527" width="2.25" style="100" customWidth="1"/>
    <col min="11528" max="11528" width="24.25" style="100" customWidth="1"/>
    <col min="11529" max="11529" width="4" style="100" customWidth="1"/>
    <col min="11530" max="11532" width="20.125" style="100" customWidth="1"/>
    <col min="11533" max="11533" width="3.125" style="100" customWidth="1"/>
    <col min="11534" max="11534" width="4.375" style="100" customWidth="1"/>
    <col min="11535" max="11535" width="2.5" style="100" customWidth="1"/>
    <col min="11536" max="11782" width="8.75" style="100"/>
    <col min="11783" max="11783" width="2.25" style="100" customWidth="1"/>
    <col min="11784" max="11784" width="24.25" style="100" customWidth="1"/>
    <col min="11785" max="11785" width="4" style="100" customWidth="1"/>
    <col min="11786" max="11788" width="20.125" style="100" customWidth="1"/>
    <col min="11789" max="11789" width="3.125" style="100" customWidth="1"/>
    <col min="11790" max="11790" width="4.375" style="100" customWidth="1"/>
    <col min="11791" max="11791" width="2.5" style="100" customWidth="1"/>
    <col min="11792" max="12038" width="8.75" style="100"/>
    <col min="12039" max="12039" width="2.25" style="100" customWidth="1"/>
    <col min="12040" max="12040" width="24.25" style="100" customWidth="1"/>
    <col min="12041" max="12041" width="4" style="100" customWidth="1"/>
    <col min="12042" max="12044" width="20.125" style="100" customWidth="1"/>
    <col min="12045" max="12045" width="3.125" style="100" customWidth="1"/>
    <col min="12046" max="12046" width="4.375" style="100" customWidth="1"/>
    <col min="12047" max="12047" width="2.5" style="100" customWidth="1"/>
    <col min="12048" max="12294" width="8.75" style="100"/>
    <col min="12295" max="12295" width="2.25" style="100" customWidth="1"/>
    <col min="12296" max="12296" width="24.25" style="100" customWidth="1"/>
    <col min="12297" max="12297" width="4" style="100" customWidth="1"/>
    <col min="12298" max="12300" width="20.125" style="100" customWidth="1"/>
    <col min="12301" max="12301" width="3.125" style="100" customWidth="1"/>
    <col min="12302" max="12302" width="4.375" style="100" customWidth="1"/>
    <col min="12303" max="12303" width="2.5" style="100" customWidth="1"/>
    <col min="12304" max="12550" width="8.75" style="100"/>
    <col min="12551" max="12551" width="2.25" style="100" customWidth="1"/>
    <col min="12552" max="12552" width="24.25" style="100" customWidth="1"/>
    <col min="12553" max="12553" width="4" style="100" customWidth="1"/>
    <col min="12554" max="12556" width="20.125" style="100" customWidth="1"/>
    <col min="12557" max="12557" width="3.125" style="100" customWidth="1"/>
    <col min="12558" max="12558" width="4.375" style="100" customWidth="1"/>
    <col min="12559" max="12559" width="2.5" style="100" customWidth="1"/>
    <col min="12560" max="12806" width="8.75" style="100"/>
    <col min="12807" max="12807" width="2.25" style="100" customWidth="1"/>
    <col min="12808" max="12808" width="24.25" style="100" customWidth="1"/>
    <col min="12809" max="12809" width="4" style="100" customWidth="1"/>
    <col min="12810" max="12812" width="20.125" style="100" customWidth="1"/>
    <col min="12813" max="12813" width="3.125" style="100" customWidth="1"/>
    <col min="12814" max="12814" width="4.375" style="100" customWidth="1"/>
    <col min="12815" max="12815" width="2.5" style="100" customWidth="1"/>
    <col min="12816" max="13062" width="8.75" style="100"/>
    <col min="13063" max="13063" width="2.25" style="100" customWidth="1"/>
    <col min="13064" max="13064" width="24.25" style="100" customWidth="1"/>
    <col min="13065" max="13065" width="4" style="100" customWidth="1"/>
    <col min="13066" max="13068" width="20.125" style="100" customWidth="1"/>
    <col min="13069" max="13069" width="3.125" style="100" customWidth="1"/>
    <col min="13070" max="13070" width="4.375" style="100" customWidth="1"/>
    <col min="13071" max="13071" width="2.5" style="100" customWidth="1"/>
    <col min="13072" max="13318" width="8.75" style="100"/>
    <col min="13319" max="13319" width="2.25" style="100" customWidth="1"/>
    <col min="13320" max="13320" width="24.25" style="100" customWidth="1"/>
    <col min="13321" max="13321" width="4" style="100" customWidth="1"/>
    <col min="13322" max="13324" width="20.125" style="100" customWidth="1"/>
    <col min="13325" max="13325" width="3.125" style="100" customWidth="1"/>
    <col min="13326" max="13326" width="4.375" style="100" customWidth="1"/>
    <col min="13327" max="13327" width="2.5" style="100" customWidth="1"/>
    <col min="13328" max="13574" width="8.75" style="100"/>
    <col min="13575" max="13575" width="2.25" style="100" customWidth="1"/>
    <col min="13576" max="13576" width="24.25" style="100" customWidth="1"/>
    <col min="13577" max="13577" width="4" style="100" customWidth="1"/>
    <col min="13578" max="13580" width="20.125" style="100" customWidth="1"/>
    <col min="13581" max="13581" width="3.125" style="100" customWidth="1"/>
    <col min="13582" max="13582" width="4.375" style="100" customWidth="1"/>
    <col min="13583" max="13583" width="2.5" style="100" customWidth="1"/>
    <col min="13584" max="13830" width="8.75" style="100"/>
    <col min="13831" max="13831" width="2.25" style="100" customWidth="1"/>
    <col min="13832" max="13832" width="24.25" style="100" customWidth="1"/>
    <col min="13833" max="13833" width="4" style="100" customWidth="1"/>
    <col min="13834" max="13836" width="20.125" style="100" customWidth="1"/>
    <col min="13837" max="13837" width="3.125" style="100" customWidth="1"/>
    <col min="13838" max="13838" width="4.375" style="100" customWidth="1"/>
    <col min="13839" max="13839" width="2.5" style="100" customWidth="1"/>
    <col min="13840" max="14086" width="8.75" style="100"/>
    <col min="14087" max="14087" width="2.25" style="100" customWidth="1"/>
    <col min="14088" max="14088" width="24.25" style="100" customWidth="1"/>
    <col min="14089" max="14089" width="4" style="100" customWidth="1"/>
    <col min="14090" max="14092" width="20.125" style="100" customWidth="1"/>
    <col min="14093" max="14093" width="3.125" style="100" customWidth="1"/>
    <col min="14094" max="14094" width="4.375" style="100" customWidth="1"/>
    <col min="14095" max="14095" width="2.5" style="100" customWidth="1"/>
    <col min="14096" max="14342" width="8.75" style="100"/>
    <col min="14343" max="14343" width="2.25" style="100" customWidth="1"/>
    <col min="14344" max="14344" width="24.25" style="100" customWidth="1"/>
    <col min="14345" max="14345" width="4" style="100" customWidth="1"/>
    <col min="14346" max="14348" width="20.125" style="100" customWidth="1"/>
    <col min="14349" max="14349" width="3.125" style="100" customWidth="1"/>
    <col min="14350" max="14350" width="4.375" style="100" customWidth="1"/>
    <col min="14351" max="14351" width="2.5" style="100" customWidth="1"/>
    <col min="14352" max="14598" width="8.75" style="100"/>
    <col min="14599" max="14599" width="2.25" style="100" customWidth="1"/>
    <col min="14600" max="14600" width="24.25" style="100" customWidth="1"/>
    <col min="14601" max="14601" width="4" style="100" customWidth="1"/>
    <col min="14602" max="14604" width="20.125" style="100" customWidth="1"/>
    <col min="14605" max="14605" width="3.125" style="100" customWidth="1"/>
    <col min="14606" max="14606" width="4.375" style="100" customWidth="1"/>
    <col min="14607" max="14607" width="2.5" style="100" customWidth="1"/>
    <col min="14608" max="14854" width="8.75" style="100"/>
    <col min="14855" max="14855" width="2.25" style="100" customWidth="1"/>
    <col min="14856" max="14856" width="24.25" style="100" customWidth="1"/>
    <col min="14857" max="14857" width="4" style="100" customWidth="1"/>
    <col min="14858" max="14860" width="20.125" style="100" customWidth="1"/>
    <col min="14861" max="14861" width="3.125" style="100" customWidth="1"/>
    <col min="14862" max="14862" width="4.375" style="100" customWidth="1"/>
    <col min="14863" max="14863" width="2.5" style="100" customWidth="1"/>
    <col min="14864" max="15110" width="8.75" style="100"/>
    <col min="15111" max="15111" width="2.25" style="100" customWidth="1"/>
    <col min="15112" max="15112" width="24.25" style="100" customWidth="1"/>
    <col min="15113" max="15113" width="4" style="100" customWidth="1"/>
    <col min="15114" max="15116" width="20.125" style="100" customWidth="1"/>
    <col min="15117" max="15117" width="3.125" style="100" customWidth="1"/>
    <col min="15118" max="15118" width="4.375" style="100" customWidth="1"/>
    <col min="15119" max="15119" width="2.5" style="100" customWidth="1"/>
    <col min="15120" max="15366" width="8.75" style="100"/>
    <col min="15367" max="15367" width="2.25" style="100" customWidth="1"/>
    <col min="15368" max="15368" width="24.25" style="100" customWidth="1"/>
    <col min="15369" max="15369" width="4" style="100" customWidth="1"/>
    <col min="15370" max="15372" width="20.125" style="100" customWidth="1"/>
    <col min="15373" max="15373" width="3.125" style="100" customWidth="1"/>
    <col min="15374" max="15374" width="4.375" style="100" customWidth="1"/>
    <col min="15375" max="15375" width="2.5" style="100" customWidth="1"/>
    <col min="15376" max="15622" width="8.75" style="100"/>
    <col min="15623" max="15623" width="2.25" style="100" customWidth="1"/>
    <col min="15624" max="15624" width="24.25" style="100" customWidth="1"/>
    <col min="15625" max="15625" width="4" style="100" customWidth="1"/>
    <col min="15626" max="15628" width="20.125" style="100" customWidth="1"/>
    <col min="15629" max="15629" width="3.125" style="100" customWidth="1"/>
    <col min="15630" max="15630" width="4.375" style="100" customWidth="1"/>
    <col min="15631" max="15631" width="2.5" style="100" customWidth="1"/>
    <col min="15632" max="15878" width="8.75" style="100"/>
    <col min="15879" max="15879" width="2.25" style="100" customWidth="1"/>
    <col min="15880" max="15880" width="24.25" style="100" customWidth="1"/>
    <col min="15881" max="15881" width="4" style="100" customWidth="1"/>
    <col min="15882" max="15884" width="20.125" style="100" customWidth="1"/>
    <col min="15885" max="15885" width="3.125" style="100" customWidth="1"/>
    <col min="15886" max="15886" width="4.375" style="100" customWidth="1"/>
    <col min="15887" max="15887" width="2.5" style="100" customWidth="1"/>
    <col min="15888" max="16134" width="8.75" style="100"/>
    <col min="16135" max="16135" width="2.25" style="100" customWidth="1"/>
    <col min="16136" max="16136" width="24.25" style="100" customWidth="1"/>
    <col min="16137" max="16137" width="4" style="100" customWidth="1"/>
    <col min="16138" max="16140" width="20.125" style="100" customWidth="1"/>
    <col min="16141" max="16141" width="3.125" style="100" customWidth="1"/>
    <col min="16142" max="16142" width="4.375" style="100" customWidth="1"/>
    <col min="16143" max="16143" width="2.5" style="100" customWidth="1"/>
    <col min="16144" max="16384" width="8.75" style="100"/>
  </cols>
  <sheetData>
    <row r="1" spans="1:16" ht="20.100000000000001" customHeight="1">
      <c r="A1" s="397" t="s">
        <v>194</v>
      </c>
      <c r="B1" s="397"/>
      <c r="C1" s="99"/>
      <c r="D1" s="99"/>
      <c r="E1" s="99"/>
      <c r="F1" s="99"/>
      <c r="G1" s="99"/>
      <c r="H1" s="99"/>
      <c r="I1" s="99"/>
      <c r="J1" s="99"/>
      <c r="K1" s="99"/>
      <c r="L1" s="99"/>
      <c r="M1" s="99"/>
      <c r="N1" s="99"/>
      <c r="O1" s="99"/>
      <c r="P1" s="182" t="s">
        <v>255</v>
      </c>
    </row>
    <row r="2" spans="1:16" s="102" customFormat="1" ht="16.899999999999999" customHeight="1">
      <c r="A2" s="101"/>
      <c r="L2" s="398" t="s">
        <v>195</v>
      </c>
      <c r="M2" s="398"/>
      <c r="N2" s="398"/>
    </row>
    <row r="3" spans="1:16" s="102" customFormat="1" ht="16.899999999999999" customHeight="1">
      <c r="A3" s="101"/>
      <c r="L3" s="103"/>
      <c r="M3" s="103"/>
      <c r="N3" s="103"/>
    </row>
    <row r="4" spans="1:16" s="102" customFormat="1" ht="24.6" customHeight="1">
      <c r="A4" s="399" t="s">
        <v>196</v>
      </c>
      <c r="B4" s="399"/>
      <c r="C4" s="399"/>
      <c r="D4" s="399"/>
      <c r="E4" s="399"/>
      <c r="F4" s="399"/>
      <c r="G4" s="399"/>
      <c r="H4" s="399"/>
      <c r="I4" s="399"/>
      <c r="J4" s="399"/>
      <c r="K4" s="399"/>
      <c r="L4" s="399"/>
      <c r="M4" s="399"/>
      <c r="N4" s="399"/>
    </row>
    <row r="5" spans="1:16" s="102" customFormat="1" ht="13.15" customHeight="1">
      <c r="A5" s="104"/>
      <c r="B5" s="104"/>
      <c r="C5" s="104"/>
      <c r="D5" s="104"/>
      <c r="E5" s="104"/>
      <c r="F5" s="104"/>
      <c r="G5" s="104"/>
      <c r="H5" s="104"/>
      <c r="I5" s="104"/>
      <c r="J5" s="104"/>
      <c r="K5" s="104"/>
      <c r="L5" s="104"/>
      <c r="M5" s="104"/>
      <c r="N5" s="104"/>
    </row>
    <row r="6" spans="1:16" s="102" customFormat="1" ht="22.9" customHeight="1">
      <c r="A6" s="104"/>
      <c r="B6" s="105" t="s">
        <v>197</v>
      </c>
      <c r="C6" s="442" t="s">
        <v>251</v>
      </c>
      <c r="D6" s="443"/>
      <c r="E6" s="444"/>
      <c r="F6" s="444"/>
      <c r="G6" s="444"/>
      <c r="H6" s="444"/>
      <c r="I6" s="106" t="s">
        <v>252</v>
      </c>
      <c r="J6" s="445" t="str">
        <f>IF('標準様式第4号(勤務形態一覧表(GH))'!$AK$2="","勤務形態一覧表の事業所欄を入力してください",'標準様式第4号(勤務形態一覧表(GH))'!$AK$2)</f>
        <v>勤務形態一覧表の事業所欄を入力してください</v>
      </c>
      <c r="K6" s="445"/>
      <c r="L6" s="445"/>
      <c r="M6" s="445"/>
      <c r="N6" s="446"/>
    </row>
    <row r="7" spans="1:16" s="102" customFormat="1" ht="27.6" customHeight="1">
      <c r="B7" s="107" t="s">
        <v>198</v>
      </c>
      <c r="C7" s="400"/>
      <c r="D7" s="400"/>
      <c r="E7" s="400"/>
      <c r="F7" s="400"/>
      <c r="G7" s="400"/>
      <c r="H7" s="400"/>
      <c r="I7" s="400"/>
      <c r="J7" s="400"/>
      <c r="K7" s="400"/>
      <c r="L7" s="400"/>
      <c r="M7" s="400"/>
      <c r="N7" s="401"/>
    </row>
    <row r="8" spans="1:16" s="102" customFormat="1" ht="27.6" customHeight="1">
      <c r="B8" s="108" t="s">
        <v>199</v>
      </c>
      <c r="C8" s="402" t="str">
        <f>IF('標準様式第4号(勤務形態一覧表(GH))'!AK1='★選択肢(公開時非表示)'!A2,'★選択肢(公開時非表示)'!A6,IF('標準様式第4号(勤務形態一覧表(GH))'!AK1='★選択肢(公開時非表示)'!A3,'★選択肢(公開時非表示)'!A7,IF('標準様式第4号(勤務形態一覧表(GH))'!AK1='★選択肢(公開時非表示)'!A4,'★選択肢(公開時非表示)'!A8)))</f>
        <v>１.介護サービス包括型</v>
      </c>
      <c r="D8" s="403"/>
      <c r="E8" s="403"/>
      <c r="F8" s="403"/>
      <c r="G8" s="403"/>
      <c r="H8" s="403"/>
      <c r="I8" s="403"/>
      <c r="J8" s="403"/>
      <c r="K8" s="403"/>
      <c r="L8" s="403"/>
      <c r="M8" s="403"/>
      <c r="N8" s="404"/>
    </row>
    <row r="9" spans="1:16" s="102" customFormat="1" ht="27.6" customHeight="1">
      <c r="B9" s="109" t="s">
        <v>200</v>
      </c>
      <c r="C9" s="406" t="s">
        <v>240</v>
      </c>
      <c r="D9" s="407"/>
      <c r="E9" s="407"/>
      <c r="F9" s="407"/>
      <c r="G9" s="403">
        <f>IF(AND($C$8='★選択肢(公開時非表示)'!$A$6,'別紙37(人員配置体制加算に関する届出書)'!$G$13=12),"Ⅰ・Ⅲ",IF(AND($C$8='★選択肢(公開時非表示)'!$A$6,'別紙37(人員配置体制加算に関する届出書)'!$G$13=30),"Ⅱ・Ⅳ",IF(AND($C$8='★選択肢(公開時非表示)'!$A$8,'別紙37(人員配置体制加算に関する届出書)'!$G$13=7.5),"Ⅴ・Ⅶ・Ⅸ・Ⅺ",IF(AND($C$8='★選択肢(公開時非表示)'!$A$8,'別紙37(人員配置体制加算に関する届出書)'!$G$13=20),"Ⅵ・Ⅷ・Ⅹ・Ⅻ",IF(AND($C$8='★選択肢(公開時非表示)'!$A$7,'別紙37(人員配置体制加算に関する届出書)'!$G$13=12),"XIII",IF(AND($C$8='★選択肢(公開時非表示)'!$A$7,'別紙37(人員配置体制加算に関する届出書)'!$G$13=30),"XIV",))))))</f>
        <v>0</v>
      </c>
      <c r="H9" s="403"/>
      <c r="I9" s="403"/>
      <c r="J9" s="403"/>
      <c r="K9" s="403"/>
      <c r="L9" s="403"/>
      <c r="M9" s="151"/>
      <c r="N9" s="152"/>
    </row>
    <row r="10" spans="1:16" s="102" customFormat="1" ht="18.600000000000001" customHeight="1">
      <c r="B10" s="389" t="s">
        <v>201</v>
      </c>
      <c r="C10" s="110"/>
      <c r="N10" s="111"/>
    </row>
    <row r="11" spans="1:16" s="102" customFormat="1" ht="28.9" customHeight="1">
      <c r="B11" s="389"/>
      <c r="C11" s="110"/>
      <c r="D11" s="391" t="s">
        <v>202</v>
      </c>
      <c r="E11" s="391"/>
      <c r="F11" s="391"/>
      <c r="G11" s="103"/>
      <c r="H11" s="112"/>
      <c r="I11" s="175">
        <f>'標準様式第4号(勤務形態一覧表(GH))'!AL37</f>
        <v>92</v>
      </c>
      <c r="J11" s="170" t="s">
        <v>203</v>
      </c>
      <c r="K11" s="159"/>
      <c r="L11" s="103"/>
      <c r="M11" s="103"/>
      <c r="N11" s="111"/>
    </row>
    <row r="12" spans="1:16" s="102" customFormat="1" ht="22.9" customHeight="1">
      <c r="B12" s="390"/>
      <c r="C12" s="113"/>
      <c r="D12" s="114" t="s">
        <v>204</v>
      </c>
      <c r="E12" s="114"/>
      <c r="F12" s="114"/>
      <c r="G12" s="115"/>
      <c r="H12" s="114"/>
      <c r="I12" s="115"/>
      <c r="J12" s="115"/>
      <c r="K12" s="114"/>
      <c r="L12" s="115"/>
      <c r="M12" s="115"/>
      <c r="N12" s="116"/>
    </row>
    <row r="13" spans="1:16" s="102" customFormat="1" ht="27.6" customHeight="1">
      <c r="B13" s="117" t="s">
        <v>205</v>
      </c>
      <c r="C13" s="406" t="s">
        <v>241</v>
      </c>
      <c r="D13" s="407"/>
      <c r="E13" s="407"/>
      <c r="F13" s="407"/>
      <c r="G13" s="168"/>
      <c r="H13" s="166" t="s">
        <v>246</v>
      </c>
      <c r="I13" s="166"/>
      <c r="J13" s="166"/>
      <c r="K13" s="167"/>
      <c r="L13" s="151"/>
      <c r="M13" s="151"/>
      <c r="N13" s="152"/>
    </row>
    <row r="14" spans="1:16" s="102" customFormat="1" ht="27.6" customHeight="1">
      <c r="A14" s="118"/>
      <c r="B14" s="426" t="s">
        <v>206</v>
      </c>
      <c r="C14" s="447" t="s">
        <v>261</v>
      </c>
      <c r="D14" s="448"/>
      <c r="E14" s="448"/>
      <c r="F14" s="448"/>
      <c r="G14" s="448"/>
      <c r="H14" s="448"/>
      <c r="I14" s="448"/>
      <c r="J14" s="448"/>
      <c r="K14" s="448"/>
      <c r="L14" s="448"/>
      <c r="M14" s="448"/>
      <c r="N14" s="449"/>
    </row>
    <row r="15" spans="1:16" s="102" customFormat="1" ht="27.6" customHeight="1" thickBot="1">
      <c r="A15" s="118"/>
      <c r="B15" s="427"/>
      <c r="C15" s="119"/>
      <c r="D15" s="102" t="s">
        <v>260</v>
      </c>
      <c r="E15" s="118"/>
      <c r="F15" s="118"/>
      <c r="G15" s="118"/>
      <c r="H15" s="118"/>
      <c r="I15" s="118"/>
      <c r="J15" s="118"/>
      <c r="K15" s="118"/>
      <c r="L15" s="118"/>
      <c r="M15" s="118"/>
      <c r="N15" s="120"/>
    </row>
    <row r="16" spans="1:16" s="102" customFormat="1" ht="21" customHeight="1" thickBot="1">
      <c r="A16" s="118"/>
      <c r="B16" s="427"/>
      <c r="C16" s="119"/>
      <c r="D16" s="121"/>
      <c r="E16" s="408" t="s">
        <v>207</v>
      </c>
      <c r="F16" s="409"/>
      <c r="G16" s="410"/>
      <c r="H16" s="408" t="s">
        <v>35</v>
      </c>
      <c r="I16" s="409"/>
      <c r="J16" s="435"/>
      <c r="K16" s="394" t="s">
        <v>208</v>
      </c>
      <c r="L16" s="395"/>
      <c r="M16" s="396"/>
      <c r="N16" s="120"/>
    </row>
    <row r="17" spans="1:17" s="102" customFormat="1" ht="25.9" customHeight="1" thickBot="1">
      <c r="A17" s="118"/>
      <c r="B17" s="427"/>
      <c r="C17" s="119"/>
      <c r="D17" s="122" t="s">
        <v>209</v>
      </c>
      <c r="E17" s="411">
        <f>'標準様式第4号(勤務形態一覧表(GH))'!$E$51</f>
        <v>15.3</v>
      </c>
      <c r="F17" s="393"/>
      <c r="G17" s="123" t="s">
        <v>203</v>
      </c>
      <c r="H17" s="392">
        <f>'標準様式第4号(勤務形態一覧表(GH))'!$I$51</f>
        <v>26.400000000000002</v>
      </c>
      <c r="I17" s="393"/>
      <c r="J17" s="124" t="s">
        <v>203</v>
      </c>
      <c r="K17" s="440">
        <f>SUM(E17,H17)</f>
        <v>41.7</v>
      </c>
      <c r="L17" s="441"/>
      <c r="M17" s="160" t="s">
        <v>203</v>
      </c>
      <c r="N17" s="120"/>
    </row>
    <row r="18" spans="1:17" s="102" customFormat="1" ht="25.9" customHeight="1" thickBot="1">
      <c r="A18" s="118"/>
      <c r="B18" s="427"/>
      <c r="C18" s="119"/>
      <c r="D18" s="192" t="s">
        <v>257</v>
      </c>
      <c r="E18" s="164" t="s">
        <v>210</v>
      </c>
      <c r="F18" s="176">
        <f>E17*'標準様式第4号(勤務形態一覧表(GH))'!$AH$5</f>
        <v>612</v>
      </c>
      <c r="G18" s="126" t="s">
        <v>211</v>
      </c>
      <c r="H18" s="164" t="s">
        <v>212</v>
      </c>
      <c r="I18" s="176">
        <f>H17*'標準様式第4号(勤務形態一覧表(GH))'!$AH$5</f>
        <v>1056</v>
      </c>
      <c r="J18" s="127" t="s">
        <v>211</v>
      </c>
      <c r="K18" s="162" t="s">
        <v>213</v>
      </c>
      <c r="L18" s="177">
        <f>SUM(F18,I18)</f>
        <v>1668</v>
      </c>
      <c r="M18" s="161" t="s">
        <v>211</v>
      </c>
      <c r="N18" s="120"/>
    </row>
    <row r="19" spans="1:17" s="102" customFormat="1" ht="25.9" customHeight="1" thickBot="1">
      <c r="A19" s="118"/>
      <c r="B19" s="427"/>
      <c r="C19" s="119"/>
      <c r="D19" s="102" t="s">
        <v>258</v>
      </c>
      <c r="F19" s="118"/>
      <c r="G19" s="118"/>
      <c r="H19" s="118"/>
      <c r="I19" s="129"/>
      <c r="J19" s="129"/>
      <c r="K19" s="118"/>
      <c r="L19" s="129"/>
      <c r="M19" s="129"/>
      <c r="N19" s="120"/>
    </row>
    <row r="20" spans="1:17" s="102" customFormat="1" ht="33" customHeight="1">
      <c r="A20" s="118"/>
      <c r="B20" s="427"/>
      <c r="C20" s="119"/>
      <c r="D20" s="130"/>
      <c r="E20" s="452" t="s">
        <v>214</v>
      </c>
      <c r="F20" s="453"/>
      <c r="G20" s="131"/>
      <c r="H20" s="129"/>
      <c r="I20" s="129"/>
      <c r="J20" s="130"/>
      <c r="K20" s="431" t="s">
        <v>215</v>
      </c>
      <c r="L20" s="432"/>
      <c r="M20" s="131"/>
      <c r="N20" s="120"/>
    </row>
    <row r="21" spans="1:17" s="102" customFormat="1" ht="25.9" customHeight="1" thickBot="1">
      <c r="A21" s="118"/>
      <c r="B21" s="427"/>
      <c r="C21" s="119"/>
      <c r="D21" s="191" t="s">
        <v>257</v>
      </c>
      <c r="E21" s="163" t="s">
        <v>216</v>
      </c>
      <c r="F21" s="178" t="e">
        <f>40*ROUNDDOWN($I$11/$G$13,1)</f>
        <v>#DIV/0!</v>
      </c>
      <c r="G21" s="128" t="s">
        <v>211</v>
      </c>
      <c r="H21" s="129"/>
      <c r="I21" s="129"/>
      <c r="J21" s="191" t="s">
        <v>259</v>
      </c>
      <c r="K21" s="163" t="s">
        <v>217</v>
      </c>
      <c r="L21" s="179">
        <f>K17*40-L18</f>
        <v>0</v>
      </c>
      <c r="M21" s="128" t="s">
        <v>211</v>
      </c>
      <c r="N21" s="120"/>
    </row>
    <row r="22" spans="1:17" s="102" customFormat="1" ht="29.25" customHeight="1" thickBot="1">
      <c r="A22" s="118"/>
      <c r="B22" s="427"/>
      <c r="C22" s="119"/>
      <c r="D22" s="102" t="s">
        <v>263</v>
      </c>
      <c r="E22" s="118"/>
      <c r="F22" s="129"/>
      <c r="G22" s="129"/>
      <c r="H22" s="118"/>
      <c r="I22" s="129"/>
      <c r="J22" s="129"/>
      <c r="K22" s="118"/>
      <c r="L22" s="129"/>
      <c r="M22" s="129"/>
      <c r="N22" s="120"/>
    </row>
    <row r="23" spans="1:17" s="102" customFormat="1" ht="25.9" customHeight="1">
      <c r="A23" s="118"/>
      <c r="B23" s="427"/>
      <c r="C23" s="119"/>
      <c r="D23" s="129"/>
      <c r="E23" s="129"/>
      <c r="F23" s="129"/>
      <c r="G23" s="415"/>
      <c r="H23" s="416"/>
      <c r="I23" s="416"/>
      <c r="J23" s="417"/>
      <c r="K23" s="429" t="s">
        <v>218</v>
      </c>
      <c r="L23" s="430"/>
      <c r="M23" s="131"/>
      <c r="N23" s="120"/>
    </row>
    <row r="24" spans="1:17" s="102" customFormat="1" ht="25.9" customHeight="1">
      <c r="A24" s="118"/>
      <c r="B24" s="427"/>
      <c r="C24" s="119"/>
      <c r="D24" s="129"/>
      <c r="E24" s="129"/>
      <c r="F24" s="129"/>
      <c r="G24" s="418" t="s">
        <v>219</v>
      </c>
      <c r="H24" s="410"/>
      <c r="I24" s="419"/>
      <c r="J24" s="419"/>
      <c r="K24" s="164" t="s">
        <v>262</v>
      </c>
      <c r="L24" s="180" t="e">
        <f>ROUNDDOWN(L25/40,1)</f>
        <v>#DIV/0!</v>
      </c>
      <c r="M24" s="125" t="s">
        <v>203</v>
      </c>
      <c r="N24" s="120"/>
    </row>
    <row r="25" spans="1:17" s="102" customFormat="1" ht="25.9" customHeight="1" thickBot="1">
      <c r="A25" s="118"/>
      <c r="B25" s="427"/>
      <c r="C25" s="119"/>
      <c r="D25" s="133"/>
      <c r="E25" s="133"/>
      <c r="F25" s="132"/>
      <c r="G25" s="420" t="s">
        <v>256</v>
      </c>
      <c r="H25" s="421"/>
      <c r="I25" s="422"/>
      <c r="J25" s="422"/>
      <c r="K25" s="163" t="s">
        <v>220</v>
      </c>
      <c r="L25" s="193" t="e">
        <f>L18+F21+L21</f>
        <v>#DIV/0!</v>
      </c>
      <c r="M25" s="128" t="s">
        <v>211</v>
      </c>
      <c r="N25" s="120"/>
    </row>
    <row r="26" spans="1:17" s="102" customFormat="1" ht="20.45" customHeight="1">
      <c r="A26" s="118"/>
      <c r="B26" s="427"/>
      <c r="C26" s="119"/>
      <c r="D26" s="133"/>
      <c r="E26" s="133"/>
      <c r="F26" s="132"/>
      <c r="G26" s="133"/>
      <c r="H26" s="133"/>
      <c r="I26" s="132"/>
      <c r="J26" s="129"/>
      <c r="K26" s="133"/>
      <c r="L26" s="129"/>
      <c r="M26" s="129"/>
      <c r="N26" s="120"/>
    </row>
    <row r="27" spans="1:17" s="102" customFormat="1" ht="20.45" customHeight="1">
      <c r="A27" s="118"/>
      <c r="B27" s="427"/>
      <c r="C27" s="412" t="s">
        <v>221</v>
      </c>
      <c r="D27" s="413"/>
      <c r="E27" s="413"/>
      <c r="F27" s="413"/>
      <c r="G27" s="413"/>
      <c r="H27" s="413"/>
      <c r="I27" s="413"/>
      <c r="J27" s="413"/>
      <c r="K27" s="413"/>
      <c r="L27" s="413"/>
      <c r="M27" s="413"/>
      <c r="N27" s="414"/>
    </row>
    <row r="28" spans="1:17" s="102" customFormat="1" ht="20.45" customHeight="1" thickBot="1">
      <c r="A28" s="118"/>
      <c r="B28" s="427"/>
      <c r="C28" s="119"/>
      <c r="D28" s="134"/>
      <c r="E28" s="134"/>
      <c r="F28" s="129"/>
      <c r="G28" s="129"/>
      <c r="H28" s="134"/>
      <c r="I28" s="129"/>
      <c r="J28" s="129"/>
      <c r="K28" s="134"/>
      <c r="L28" s="129"/>
      <c r="M28" s="129"/>
      <c r="N28" s="120"/>
    </row>
    <row r="29" spans="1:17" s="102" customFormat="1" ht="20.45" customHeight="1">
      <c r="A29" s="118"/>
      <c r="B29" s="427"/>
      <c r="C29" s="119"/>
      <c r="D29" s="118"/>
      <c r="E29" s="118"/>
      <c r="F29" s="118"/>
      <c r="G29" s="415"/>
      <c r="H29" s="416"/>
      <c r="I29" s="416"/>
      <c r="J29" s="417"/>
      <c r="K29" s="431" t="s">
        <v>218</v>
      </c>
      <c r="L29" s="432"/>
      <c r="M29" s="131"/>
      <c r="N29" s="120"/>
      <c r="P29" s="102" t="s">
        <v>242</v>
      </c>
    </row>
    <row r="30" spans="1:17" s="102" customFormat="1" ht="20.45" customHeight="1">
      <c r="A30" s="118"/>
      <c r="B30" s="427"/>
      <c r="C30" s="119"/>
      <c r="D30" s="135"/>
      <c r="E30" s="135"/>
      <c r="F30" s="135"/>
      <c r="G30" s="418" t="s">
        <v>219</v>
      </c>
      <c r="H30" s="410"/>
      <c r="I30" s="419"/>
      <c r="J30" s="419"/>
      <c r="K30" s="165" t="s">
        <v>264</v>
      </c>
      <c r="L30" s="181">
        <f>ROUNDDOWN($K$31/40,1)</f>
        <v>0</v>
      </c>
      <c r="M30" s="125" t="s">
        <v>203</v>
      </c>
      <c r="N30" s="120"/>
      <c r="P30" s="102" t="s">
        <v>243</v>
      </c>
      <c r="Q30" s="102" t="s">
        <v>244</v>
      </c>
    </row>
    <row r="31" spans="1:17" s="102" customFormat="1" ht="20.45" customHeight="1" thickBot="1">
      <c r="A31" s="118"/>
      <c r="B31" s="427"/>
      <c r="C31" s="119"/>
      <c r="D31" s="133"/>
      <c r="E31" s="133"/>
      <c r="F31" s="133"/>
      <c r="G31" s="420" t="s">
        <v>256</v>
      </c>
      <c r="H31" s="421"/>
      <c r="I31" s="422"/>
      <c r="J31" s="422"/>
      <c r="K31" s="433">
        <f>P31+Q31</f>
        <v>0</v>
      </c>
      <c r="L31" s="434"/>
      <c r="M31" s="128" t="s">
        <v>211</v>
      </c>
      <c r="N31" s="120"/>
      <c r="P31" s="169">
        <f>SUMIF('標準様式第4号(勤務形態一覧表(GH))'!$B$11:$B$30,"世話人",'標準様式第4号(勤務形態一覧表(GH))'!$AL$11:$AL$30)</f>
        <v>0</v>
      </c>
      <c r="Q31" s="169">
        <f>SUMIF('標準様式第4号(勤務形態一覧表(GH))'!$B$11:$B$30,"生活支援員",'標準様式第4号(勤務形態一覧表(GH))'!$AL$11:$AL$30)</f>
        <v>0</v>
      </c>
    </row>
    <row r="32" spans="1:17" s="102" customFormat="1" ht="20.45" customHeight="1">
      <c r="A32" s="118"/>
      <c r="B32" s="427"/>
      <c r="C32" s="119"/>
      <c r="D32" s="133"/>
      <c r="E32" s="133"/>
      <c r="F32" s="118"/>
      <c r="G32" s="129"/>
      <c r="H32" s="133"/>
      <c r="I32" s="118"/>
      <c r="J32" s="129"/>
      <c r="K32" s="133"/>
      <c r="L32" s="118"/>
      <c r="M32" s="129"/>
      <c r="N32" s="120"/>
    </row>
    <row r="33" spans="1:16" s="102" customFormat="1" ht="21" customHeight="1">
      <c r="A33" s="118"/>
      <c r="B33" s="427"/>
      <c r="C33" s="423" t="s">
        <v>222</v>
      </c>
      <c r="D33" s="413"/>
      <c r="E33" s="413"/>
      <c r="F33" s="413"/>
      <c r="G33" s="413"/>
      <c r="H33" s="413"/>
      <c r="I33" s="413"/>
      <c r="J33" s="413"/>
      <c r="K33" s="413"/>
      <c r="L33" s="413"/>
      <c r="M33" s="413"/>
      <c r="N33" s="414"/>
    </row>
    <row r="34" spans="1:16" s="102" customFormat="1" ht="21" customHeight="1" thickBot="1">
      <c r="A34" s="118"/>
      <c r="B34" s="427"/>
      <c r="C34" s="136"/>
      <c r="D34" s="135"/>
      <c r="E34" s="135"/>
      <c r="F34" s="135"/>
      <c r="G34" s="135"/>
      <c r="H34" s="135"/>
      <c r="I34" s="135"/>
      <c r="J34" s="135"/>
      <c r="K34" s="135"/>
      <c r="L34" s="135"/>
      <c r="M34" s="135"/>
      <c r="N34" s="137"/>
    </row>
    <row r="35" spans="1:16" s="102" customFormat="1" ht="21" customHeight="1" thickBot="1">
      <c r="A35" s="118"/>
      <c r="B35" s="427"/>
      <c r="C35" s="138"/>
      <c r="D35" s="436" t="e">
        <f>IF(L24&lt;=L30,"可","否")</f>
        <v>#DIV/0!</v>
      </c>
      <c r="E35" s="437"/>
      <c r="F35" s="424" t="s">
        <v>253</v>
      </c>
      <c r="G35" s="424"/>
      <c r="H35" s="424"/>
      <c r="I35" s="424"/>
      <c r="J35" s="424"/>
      <c r="K35" s="424"/>
      <c r="L35" s="424"/>
      <c r="M35" s="425"/>
      <c r="N35" s="137"/>
      <c r="P35" s="102" t="e">
        <f>IF(L30&lt;L24,"○","")</f>
        <v>#DIV/0!</v>
      </c>
    </row>
    <row r="36" spans="1:16" s="102" customFormat="1" ht="21" customHeight="1" thickBot="1">
      <c r="A36" s="118"/>
      <c r="B36" s="427"/>
      <c r="C36" s="119"/>
      <c r="D36" s="438"/>
      <c r="E36" s="439"/>
      <c r="F36" s="450" t="s">
        <v>223</v>
      </c>
      <c r="G36" s="450"/>
      <c r="H36" s="450"/>
      <c r="I36" s="450"/>
      <c r="J36" s="450"/>
      <c r="K36" s="450"/>
      <c r="L36" s="450"/>
      <c r="M36" s="451"/>
      <c r="N36" s="137"/>
    </row>
    <row r="37" spans="1:16" s="102" customFormat="1" ht="21" customHeight="1">
      <c r="A37" s="118"/>
      <c r="B37" s="428"/>
      <c r="C37" s="139"/>
      <c r="D37" s="140"/>
      <c r="E37" s="140"/>
      <c r="F37" s="140"/>
      <c r="G37" s="140"/>
      <c r="H37" s="140"/>
      <c r="I37" s="140"/>
      <c r="J37" s="140"/>
      <c r="K37" s="140"/>
      <c r="L37" s="140"/>
      <c r="M37" s="140"/>
      <c r="N37" s="141"/>
    </row>
    <row r="38" spans="1:16" s="102" customFormat="1">
      <c r="B38" s="142"/>
      <c r="C38" s="142"/>
      <c r="D38" s="142"/>
      <c r="E38" s="142"/>
      <c r="F38" s="142"/>
      <c r="G38" s="142"/>
      <c r="H38" s="142"/>
      <c r="I38" s="142"/>
      <c r="J38" s="142"/>
      <c r="K38" s="142"/>
      <c r="L38" s="142"/>
      <c r="M38" s="142"/>
      <c r="N38" s="142"/>
    </row>
    <row r="39" spans="1:16" s="102" customFormat="1" ht="14.45" customHeight="1">
      <c r="B39" s="405" t="s">
        <v>265</v>
      </c>
      <c r="C39" s="405"/>
      <c r="D39" s="405"/>
      <c r="E39" s="405"/>
      <c r="F39" s="405"/>
      <c r="G39" s="405"/>
      <c r="H39" s="405"/>
      <c r="I39" s="405"/>
      <c r="J39" s="405"/>
      <c r="K39" s="405"/>
      <c r="L39" s="405"/>
      <c r="M39" s="405"/>
      <c r="N39" s="405"/>
    </row>
    <row r="40" spans="1:16" s="102" customFormat="1" ht="14.45" customHeight="1">
      <c r="B40" s="405"/>
      <c r="C40" s="405"/>
      <c r="D40" s="405"/>
      <c r="E40" s="405"/>
      <c r="F40" s="405"/>
      <c r="G40" s="405"/>
      <c r="H40" s="405"/>
      <c r="I40" s="405"/>
      <c r="J40" s="405"/>
      <c r="K40" s="405"/>
      <c r="L40" s="405"/>
      <c r="M40" s="405"/>
      <c r="N40" s="405"/>
    </row>
    <row r="41" spans="1:16" s="102" customFormat="1" ht="14.45" customHeight="1">
      <c r="B41" s="405"/>
      <c r="C41" s="405"/>
      <c r="D41" s="405"/>
      <c r="E41" s="405"/>
      <c r="F41" s="405"/>
      <c r="G41" s="405"/>
      <c r="H41" s="405"/>
      <c r="I41" s="405"/>
      <c r="J41" s="405"/>
      <c r="K41" s="405"/>
      <c r="L41" s="405"/>
      <c r="M41" s="405"/>
      <c r="N41" s="405"/>
    </row>
    <row r="42" spans="1:16" s="102" customFormat="1" ht="14.45" customHeight="1">
      <c r="B42" s="405"/>
      <c r="C42" s="405"/>
      <c r="D42" s="405"/>
      <c r="E42" s="405"/>
      <c r="F42" s="405"/>
      <c r="G42" s="405"/>
      <c r="H42" s="405"/>
      <c r="I42" s="405"/>
      <c r="J42" s="405"/>
      <c r="K42" s="405"/>
      <c r="L42" s="405"/>
      <c r="M42" s="405"/>
      <c r="N42" s="405"/>
    </row>
    <row r="43" spans="1:16" s="102" customFormat="1" ht="14.45" customHeight="1">
      <c r="B43" s="405"/>
      <c r="C43" s="405"/>
      <c r="D43" s="405"/>
      <c r="E43" s="405"/>
      <c r="F43" s="405"/>
      <c r="G43" s="405"/>
      <c r="H43" s="405"/>
      <c r="I43" s="405"/>
      <c r="J43" s="405"/>
      <c r="K43" s="405"/>
      <c r="L43" s="405"/>
      <c r="M43" s="405"/>
      <c r="N43" s="405"/>
    </row>
    <row r="44" spans="1:16" s="102" customFormat="1" ht="14.45" customHeight="1">
      <c r="B44" s="405"/>
      <c r="C44" s="405"/>
      <c r="D44" s="405"/>
      <c r="E44" s="405"/>
      <c r="F44" s="405"/>
      <c r="G44" s="405"/>
      <c r="H44" s="405"/>
      <c r="I44" s="405"/>
      <c r="J44" s="405"/>
      <c r="K44" s="405"/>
      <c r="L44" s="405"/>
      <c r="M44" s="405"/>
      <c r="N44" s="405"/>
    </row>
    <row r="45" spans="1:16" ht="17.25" customHeight="1">
      <c r="A45" s="99"/>
      <c r="B45" s="143"/>
      <c r="C45" s="143"/>
      <c r="D45" s="143"/>
      <c r="E45" s="143"/>
      <c r="F45" s="143"/>
      <c r="G45" s="143"/>
      <c r="H45" s="143"/>
      <c r="I45" s="143"/>
      <c r="J45" s="143"/>
      <c r="K45" s="143"/>
      <c r="L45" s="143"/>
      <c r="M45" s="143"/>
      <c r="N45" s="143"/>
      <c r="O45" s="99"/>
    </row>
    <row r="49" spans="2:2">
      <c r="B49" s="144"/>
    </row>
    <row r="50" spans="2:2">
      <c r="B50" s="145"/>
    </row>
    <row r="51" spans="2:2">
      <c r="B51" s="145"/>
    </row>
    <row r="52" spans="2:2">
      <c r="B52" s="145"/>
    </row>
    <row r="53" spans="2:2">
      <c r="B53" s="145"/>
    </row>
    <row r="54" spans="2:2">
      <c r="B54" s="145"/>
    </row>
  </sheetData>
  <mergeCells count="38">
    <mergeCell ref="D35:E36"/>
    <mergeCell ref="K17:L17"/>
    <mergeCell ref="K20:L20"/>
    <mergeCell ref="C6:D6"/>
    <mergeCell ref="E6:H6"/>
    <mergeCell ref="J6:N6"/>
    <mergeCell ref="C14:N14"/>
    <mergeCell ref="F36:M36"/>
    <mergeCell ref="G24:J24"/>
    <mergeCell ref="G25:J25"/>
    <mergeCell ref="E20:F20"/>
    <mergeCell ref="C9:F9"/>
    <mergeCell ref="G9:L9"/>
    <mergeCell ref="B39:N44"/>
    <mergeCell ref="C13:F13"/>
    <mergeCell ref="E16:G16"/>
    <mergeCell ref="E17:F17"/>
    <mergeCell ref="C27:N27"/>
    <mergeCell ref="G29:J29"/>
    <mergeCell ref="G30:J30"/>
    <mergeCell ref="G31:J31"/>
    <mergeCell ref="C33:N33"/>
    <mergeCell ref="F35:M35"/>
    <mergeCell ref="B14:B37"/>
    <mergeCell ref="K23:L23"/>
    <mergeCell ref="K29:L29"/>
    <mergeCell ref="K31:L31"/>
    <mergeCell ref="H16:J16"/>
    <mergeCell ref="G23:J23"/>
    <mergeCell ref="B10:B12"/>
    <mergeCell ref="D11:F11"/>
    <mergeCell ref="H17:I17"/>
    <mergeCell ref="K16:M16"/>
    <mergeCell ref="A1:B1"/>
    <mergeCell ref="L2:N2"/>
    <mergeCell ref="A4:N4"/>
    <mergeCell ref="C7:N7"/>
    <mergeCell ref="C8:N8"/>
  </mergeCells>
  <phoneticPr fontId="28"/>
  <dataValidations count="3">
    <dataValidation type="list" allowBlank="1" showInputMessage="1" showErrorMessage="1" sqref="C7:N7" xr:uid="{1F9F973B-0A48-415F-A27A-6A5D7318A485}">
      <formula1>"１.新規,２.変更,３.終了"</formula1>
    </dataValidation>
    <dataValidation type="list" allowBlank="1" showInputMessage="1" showErrorMessage="1" sqref="M9:N9" xr:uid="{6A961791-D54B-48BE-87B6-3C36BE02B9D0}">
      <formula1>"Ⅰ,Ⅱ,Ⅲ,Ⅳ,Ⅴ,Ⅵ,Ⅶ,Ⅷ,Ⅸ,Ⅹ,Ⅺ,Ⅻ,XIII,XIV"</formula1>
    </dataValidation>
    <dataValidation type="list" allowBlank="1" showInputMessage="1" showErrorMessage="1" sqref="G13" xr:uid="{8EE6505B-0C0B-49B6-9B6D-86E9FA806199}">
      <formula1>INDIRECT("_"&amp;$C$8)</formula1>
    </dataValidation>
  </dataValidations>
  <pageMargins left="0.7" right="0.7" top="0.75" bottom="0.75" header="0.3" footer="0.3"/>
  <pageSetup paperSize="9" scale="69"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7">
    <tabColor theme="7" tint="0.79998168889431442"/>
  </sheetPr>
  <dimension ref="A1:K8"/>
  <sheetViews>
    <sheetView workbookViewId="0">
      <selection activeCell="F21" sqref="F21"/>
    </sheetView>
  </sheetViews>
  <sheetFormatPr defaultRowHeight="18.75"/>
  <cols>
    <col min="1" max="1" width="38.75" customWidth="1"/>
    <col min="2" max="2" width="9" customWidth="1"/>
    <col min="3" max="3" width="22" customWidth="1"/>
  </cols>
  <sheetData>
    <row r="1" spans="1:11">
      <c r="A1" t="s">
        <v>93</v>
      </c>
      <c r="B1" t="s">
        <v>183</v>
      </c>
      <c r="C1" t="s">
        <v>184</v>
      </c>
      <c r="D1" t="s">
        <v>185</v>
      </c>
      <c r="E1" t="s">
        <v>186</v>
      </c>
      <c r="F1" t="s">
        <v>187</v>
      </c>
      <c r="G1" t="s">
        <v>188</v>
      </c>
      <c r="H1" t="s">
        <v>189</v>
      </c>
      <c r="I1" t="s">
        <v>190</v>
      </c>
      <c r="J1" t="s">
        <v>191</v>
      </c>
      <c r="K1" t="s">
        <v>192</v>
      </c>
    </row>
    <row r="2" spans="1:11">
      <c r="A2" s="98" t="s">
        <v>174</v>
      </c>
      <c r="B2" s="98" t="s">
        <v>150</v>
      </c>
      <c r="C2" s="98" t="s">
        <v>160</v>
      </c>
      <c r="D2" s="98" t="s">
        <v>175</v>
      </c>
      <c r="E2" s="98" t="s">
        <v>165</v>
      </c>
      <c r="F2" s="98" t="s">
        <v>193</v>
      </c>
      <c r="G2" s="98"/>
      <c r="H2" s="98"/>
      <c r="I2" s="98"/>
      <c r="J2" s="98"/>
    </row>
    <row r="3" spans="1:11">
      <c r="A3" s="98" t="s">
        <v>180</v>
      </c>
      <c r="B3" s="98" t="s">
        <v>150</v>
      </c>
      <c r="C3" s="98" t="s">
        <v>160</v>
      </c>
      <c r="D3" s="98" t="s">
        <v>175</v>
      </c>
      <c r="E3" s="98" t="s">
        <v>193</v>
      </c>
      <c r="F3" s="98"/>
      <c r="G3" s="98"/>
      <c r="H3" s="98"/>
      <c r="I3" s="98"/>
      <c r="J3" s="98"/>
    </row>
    <row r="4" spans="1:11">
      <c r="A4" s="98" t="s">
        <v>181</v>
      </c>
      <c r="B4" s="98" t="s">
        <v>150</v>
      </c>
      <c r="C4" s="98" t="s">
        <v>160</v>
      </c>
      <c r="D4" s="98" t="s">
        <v>175</v>
      </c>
      <c r="E4" s="98" t="s">
        <v>165</v>
      </c>
      <c r="F4" s="98" t="s">
        <v>193</v>
      </c>
      <c r="G4" s="98"/>
      <c r="H4" s="98"/>
      <c r="I4" s="98"/>
      <c r="J4" s="98"/>
    </row>
    <row r="6" spans="1:11">
      <c r="A6" s="98" t="s">
        <v>247</v>
      </c>
      <c r="B6" s="98">
        <v>12</v>
      </c>
      <c r="C6">
        <v>30</v>
      </c>
    </row>
    <row r="7" spans="1:11">
      <c r="A7" s="98" t="s">
        <v>248</v>
      </c>
      <c r="B7" s="98">
        <v>12</v>
      </c>
      <c r="C7">
        <v>30</v>
      </c>
    </row>
    <row r="8" spans="1:11">
      <c r="A8" s="98" t="s">
        <v>249</v>
      </c>
      <c r="B8" s="98">
        <v>7.5</v>
      </c>
      <c r="C8">
        <v>20</v>
      </c>
    </row>
  </sheetData>
  <sheetProtection sheet="1" objects="1" scenarios="1"/>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9</vt:i4>
      </vt:variant>
    </vt:vector>
  </HeadingPairs>
  <TitlesOfParts>
    <vt:vector size="13" baseType="lpstr">
      <vt:lpstr>付表３－２</vt:lpstr>
      <vt:lpstr>標準様式第4号(勤務形態一覧表(GH))</vt:lpstr>
      <vt:lpstr>別紙37(人員配置体制加算に関する届出書)</vt:lpstr>
      <vt:lpstr>★選択肢(公開時非表示)</vt:lpstr>
      <vt:lpstr>_1.介護サービス包括型</vt:lpstr>
      <vt:lpstr>_2.外部サービス利用型</vt:lpstr>
      <vt:lpstr>_3.日中サービス支援型</vt:lpstr>
      <vt:lpstr>'標準様式第4号(勤務形態一覧表(GH))'!Print_Area</vt:lpstr>
      <vt:lpstr>'別紙37(人員配置体制加算に関する届出書)'!Print_Area</vt:lpstr>
      <vt:lpstr>共同生活援助</vt:lpstr>
      <vt:lpstr>共同生活援助・介護サービス包括型</vt:lpstr>
      <vt:lpstr>共同生活援助・外部サービス利用型</vt:lpstr>
      <vt:lpstr>共同生活援助・日中サービス支援型</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2026-04-07T08:02:51Z</dcterms:modified>
</cp:coreProperties>
</file>