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threadedComments/threadedComment1.xml" ContentType="application/vnd.ms-excel.threadedcomment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codeName="ThisWorkbook"/>
  <mc:AlternateContent xmlns:mc="http://schemas.openxmlformats.org/markup-compatibility/2006">
    <mc:Choice Requires="x15">
      <x15ac:absPath xmlns:x15ac="http://schemas.microsoft.com/office/spreadsheetml/2010/11/ac" url="\\10.226.120.2\計画課\計画係\07 予算\（01）部内共通事項、事業に関するもの\20 令和７年度\18 物価高騰対策事業\10～12月（R7予算執行対応）\03 周知関係\202512ご案内\★ご案内\03 サビ情掲載\"/>
    </mc:Choice>
  </mc:AlternateContent>
  <xr:revisionPtr revIDLastSave="0" documentId="13_ncr:1_{AA845C69-EE59-42AF-A35B-7CA7CAEE85B1}" xr6:coauthVersionLast="47" xr6:coauthVersionMax="47" xr10:uidLastSave="{00000000-0000-0000-0000-000000000000}"/>
  <bookViews>
    <workbookView xWindow="28680" yWindow="-120" windowWidth="29040" windowHeight="15720" tabRatio="747" xr2:uid="{00000000-000D-0000-FFFF-FFFF00000000}"/>
  </bookViews>
  <sheets>
    <sheet name="申請様式" sheetId="80" r:id="rId1"/>
    <sheet name="記入例" sheetId="82" r:id="rId2"/>
    <sheet name="リスト" sheetId="81" r:id="rId3"/>
  </sheets>
  <definedNames>
    <definedName name="_xlnm.Print_Area" localSheetId="1">記入例!$A$1:$BE$195</definedName>
    <definedName name="_xlnm.Print_Area" localSheetId="0">申請様式!$A$1:$BE$195</definedName>
    <definedName name="_xlnm.Print_Titles" localSheetId="1">記入例!$B:$E,記入例!$2:$8</definedName>
    <definedName name="_xlnm.Print_Titles" localSheetId="0">申請様式!$B:$E,申請様式!$2:$8</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8" i="80" l="1"/>
  <c r="Y15" i="80"/>
  <c r="O14" i="82"/>
  <c r="AA22" i="82"/>
  <c r="AL22" i="82"/>
  <c r="AA10" i="80"/>
  <c r="AK10" i="80"/>
  <c r="AL10" i="80"/>
  <c r="AA11" i="80"/>
  <c r="AK11" i="80"/>
  <c r="AL11" i="80"/>
  <c r="AA12" i="80"/>
  <c r="AK12" i="80"/>
  <c r="AL12" i="80"/>
  <c r="AA13" i="80"/>
  <c r="AK13" i="80"/>
  <c r="AL13" i="80"/>
  <c r="AA14" i="80"/>
  <c r="AK14" i="80"/>
  <c r="AL14" i="80"/>
  <c r="AA15" i="80"/>
  <c r="AK15" i="80"/>
  <c r="AL15" i="80"/>
  <c r="AA16" i="80"/>
  <c r="AK16" i="80"/>
  <c r="AL16" i="80"/>
  <c r="AA17" i="80"/>
  <c r="AL17" i="80"/>
  <c r="AA18" i="80"/>
  <c r="AL18" i="80"/>
  <c r="AA19" i="80"/>
  <c r="AL19" i="80"/>
  <c r="AA20" i="80"/>
  <c r="AL20" i="80"/>
  <c r="AA21" i="80"/>
  <c r="AL21" i="80"/>
  <c r="AA22" i="80"/>
  <c r="AL22" i="80"/>
  <c r="AA23" i="80"/>
  <c r="AL23" i="80"/>
  <c r="AA24" i="80"/>
  <c r="AL24" i="80"/>
  <c r="AA25" i="80"/>
  <c r="AL25" i="80"/>
  <c r="AA26" i="80"/>
  <c r="AL26" i="80"/>
  <c r="AA27" i="80"/>
  <c r="AL27" i="80"/>
  <c r="AA28" i="80"/>
  <c r="AL28" i="80"/>
  <c r="AA29" i="80"/>
  <c r="AL29" i="80"/>
  <c r="AA30" i="80"/>
  <c r="AL30" i="80"/>
  <c r="AA31" i="80"/>
  <c r="AL31" i="80"/>
  <c r="AA32" i="80"/>
  <c r="AL32" i="80"/>
  <c r="AA33" i="80"/>
  <c r="AL33" i="80"/>
  <c r="AA34" i="80"/>
  <c r="AL34" i="80"/>
  <c r="AA35" i="80"/>
  <c r="AL35" i="80"/>
  <c r="AA36" i="80"/>
  <c r="AL36" i="80"/>
  <c r="AA37" i="80"/>
  <c r="AL37" i="80"/>
  <c r="AA38" i="80"/>
  <c r="AL38" i="80"/>
  <c r="AA39" i="80"/>
  <c r="AL39" i="80"/>
  <c r="AA40" i="80"/>
  <c r="AL40" i="80"/>
  <c r="AA41" i="80"/>
  <c r="AL41" i="80"/>
  <c r="AA42" i="80"/>
  <c r="AL42" i="80"/>
  <c r="AA43" i="80"/>
  <c r="AL43" i="80"/>
  <c r="AA44" i="80"/>
  <c r="AL44" i="80"/>
  <c r="AA45" i="80"/>
  <c r="AL45" i="80"/>
  <c r="AA46" i="80"/>
  <c r="AL46" i="80"/>
  <c r="AA47" i="80"/>
  <c r="AL47" i="80"/>
  <c r="AA48" i="80"/>
  <c r="AL48" i="80"/>
  <c r="AA49" i="80"/>
  <c r="AL49" i="80"/>
  <c r="AA50" i="80"/>
  <c r="AL50" i="80"/>
  <c r="AA51" i="80"/>
  <c r="AL51" i="80"/>
  <c r="AA52" i="80"/>
  <c r="AL52" i="80"/>
  <c r="AA53" i="80"/>
  <c r="AL53" i="80"/>
  <c r="AA54" i="80"/>
  <c r="AL54" i="80"/>
  <c r="AA55" i="80"/>
  <c r="AL55" i="80"/>
  <c r="AA56" i="80"/>
  <c r="AL56" i="80"/>
  <c r="AA57" i="80"/>
  <c r="AL57" i="80"/>
  <c r="AA58" i="80"/>
  <c r="AL58" i="80"/>
  <c r="AA59" i="80"/>
  <c r="AL59" i="80"/>
  <c r="AA60" i="80"/>
  <c r="AL60" i="80"/>
  <c r="AA61" i="80"/>
  <c r="AL61" i="80"/>
  <c r="AA62" i="80"/>
  <c r="AL62" i="80"/>
  <c r="AA63" i="80"/>
  <c r="AL63" i="80"/>
  <c r="AA64" i="80"/>
  <c r="AL64" i="80"/>
  <c r="AA65" i="80"/>
  <c r="AL65" i="80"/>
  <c r="AA66" i="80"/>
  <c r="AL66" i="80"/>
  <c r="AA67" i="80"/>
  <c r="AL67" i="80"/>
  <c r="AA68" i="80"/>
  <c r="AL68" i="80"/>
  <c r="AA69" i="80"/>
  <c r="AL69" i="80"/>
  <c r="AA70" i="80"/>
  <c r="AL70" i="80"/>
  <c r="AA71" i="80"/>
  <c r="AL71" i="80"/>
  <c r="AA72" i="80"/>
  <c r="AL72" i="80"/>
  <c r="AA73" i="80"/>
  <c r="AL73" i="80"/>
  <c r="AA74" i="80"/>
  <c r="AL74" i="80"/>
  <c r="AA75" i="80"/>
  <c r="AL75" i="80"/>
  <c r="AA76" i="80"/>
  <c r="AL76" i="80"/>
  <c r="AA77" i="80"/>
  <c r="AL77" i="80"/>
  <c r="AA78" i="80"/>
  <c r="AL78" i="80"/>
  <c r="AA79" i="80"/>
  <c r="AL79" i="80"/>
  <c r="AA80" i="80"/>
  <c r="AL80" i="80"/>
  <c r="AA81" i="80"/>
  <c r="AL81" i="80"/>
  <c r="AA82" i="80"/>
  <c r="AL82" i="80"/>
  <c r="AA83" i="80"/>
  <c r="AL83" i="80"/>
  <c r="AA84" i="80"/>
  <c r="AL84" i="80"/>
  <c r="AA85" i="80"/>
  <c r="AL85" i="80"/>
  <c r="AA86" i="80"/>
  <c r="AL86" i="80"/>
  <c r="AA87" i="80"/>
  <c r="AL87" i="80"/>
  <c r="AA88" i="80"/>
  <c r="AL88" i="80"/>
  <c r="AA89" i="80"/>
  <c r="AL89" i="80"/>
  <c r="AA90" i="80"/>
  <c r="AL90" i="80"/>
  <c r="AA91" i="80"/>
  <c r="AL91" i="80"/>
  <c r="AA92" i="80"/>
  <c r="AL92" i="80"/>
  <c r="AA93" i="80"/>
  <c r="AL93" i="80"/>
  <c r="AA94" i="80"/>
  <c r="AL94" i="80"/>
  <c r="AA95" i="80"/>
  <c r="AL95" i="80"/>
  <c r="AA96" i="80"/>
  <c r="AL96" i="80"/>
  <c r="AA97" i="80"/>
  <c r="AL97" i="80"/>
  <c r="AA98" i="80"/>
  <c r="AL98" i="80"/>
  <c r="AA99" i="80"/>
  <c r="AL99" i="80"/>
  <c r="AA100" i="80"/>
  <c r="AL100" i="80"/>
  <c r="AA101" i="80"/>
  <c r="AL101" i="80"/>
  <c r="AA102" i="80"/>
  <c r="AL102" i="80"/>
  <c r="AA103" i="80"/>
  <c r="AL103" i="80"/>
  <c r="AA104" i="80"/>
  <c r="AL104" i="80"/>
  <c r="AA105" i="80"/>
  <c r="AL105" i="80"/>
  <c r="AA106" i="80"/>
  <c r="AL106" i="80"/>
  <c r="AA107" i="80"/>
  <c r="AL107" i="80"/>
  <c r="AA108" i="80"/>
  <c r="AL108" i="80"/>
  <c r="AA109" i="80"/>
  <c r="AL109" i="80"/>
  <c r="AA110" i="80"/>
  <c r="AL110" i="80"/>
  <c r="AA111" i="80"/>
  <c r="AL111" i="80"/>
  <c r="AA112" i="80"/>
  <c r="AL112" i="80"/>
  <c r="AA113" i="80"/>
  <c r="AL113" i="80"/>
  <c r="AA114" i="80"/>
  <c r="AL114" i="80"/>
  <c r="AA115" i="80"/>
  <c r="AL115" i="80"/>
  <c r="AA116" i="80"/>
  <c r="AL116" i="80"/>
  <c r="AA117" i="80"/>
  <c r="AL117" i="80"/>
  <c r="AA118" i="80"/>
  <c r="AL118" i="80"/>
  <c r="AA119" i="80"/>
  <c r="AL119" i="80"/>
  <c r="AA120" i="80"/>
  <c r="AL120" i="80"/>
  <c r="AA121" i="80"/>
  <c r="AL121" i="80"/>
  <c r="AA122" i="80"/>
  <c r="AL122" i="80"/>
  <c r="AA123" i="80"/>
  <c r="AL123" i="80"/>
  <c r="AA124" i="80"/>
  <c r="AL124" i="80"/>
  <c r="AA125" i="80"/>
  <c r="AL125" i="80"/>
  <c r="AA126" i="80"/>
  <c r="AL126" i="80"/>
  <c r="AA127" i="80"/>
  <c r="AL127" i="80"/>
  <c r="AA128" i="80"/>
  <c r="AL128" i="80"/>
  <c r="AA129" i="80"/>
  <c r="AL129" i="80"/>
  <c r="AA130" i="80"/>
  <c r="AL130" i="80"/>
  <c r="AA131" i="80"/>
  <c r="AL131" i="80"/>
  <c r="AA132" i="80"/>
  <c r="AL132" i="80"/>
  <c r="AA133" i="80"/>
  <c r="AL133" i="80"/>
  <c r="AA134" i="80"/>
  <c r="AL134" i="80"/>
  <c r="AA135" i="80"/>
  <c r="AL135" i="80"/>
  <c r="AA136" i="80"/>
  <c r="AL136" i="80"/>
  <c r="AA137" i="80"/>
  <c r="AL137" i="80"/>
  <c r="AA138" i="80"/>
  <c r="AL138" i="80"/>
  <c r="AA139" i="80"/>
  <c r="AL139" i="80"/>
  <c r="AA140" i="80"/>
  <c r="AL140" i="80"/>
  <c r="AA141" i="80"/>
  <c r="AL141" i="80"/>
  <c r="AA142" i="80"/>
  <c r="AL142" i="80"/>
  <c r="AA143" i="80"/>
  <c r="AL143" i="80"/>
  <c r="AA144" i="80"/>
  <c r="AL144" i="80"/>
  <c r="AA145" i="80"/>
  <c r="AL145" i="80"/>
  <c r="AA146" i="80"/>
  <c r="AL146" i="80"/>
  <c r="AA147" i="80"/>
  <c r="AL147" i="80"/>
  <c r="AA148" i="80"/>
  <c r="AL148" i="80"/>
  <c r="AA149" i="80"/>
  <c r="AL149" i="80"/>
  <c r="AA150" i="80"/>
  <c r="AL150" i="80"/>
  <c r="AA151" i="80"/>
  <c r="AL151" i="80"/>
  <c r="AA152" i="80"/>
  <c r="AL152" i="80"/>
  <c r="AA153" i="80"/>
  <c r="AL153" i="80"/>
  <c r="AA154" i="80"/>
  <c r="AL154" i="80"/>
  <c r="AA155" i="80"/>
  <c r="AL155" i="80"/>
  <c r="AA156" i="80"/>
  <c r="AL156" i="80"/>
  <c r="AA157" i="80"/>
  <c r="AL157" i="80"/>
  <c r="AA158" i="80"/>
  <c r="AL158" i="80"/>
  <c r="AA159" i="80"/>
  <c r="AL159" i="80"/>
  <c r="AA160" i="80"/>
  <c r="AL160" i="80"/>
  <c r="AA161" i="80"/>
  <c r="AL161" i="80"/>
  <c r="AA162" i="80"/>
  <c r="AL162" i="80"/>
  <c r="AA163" i="80"/>
  <c r="AL163" i="80"/>
  <c r="AA164" i="80"/>
  <c r="AL164" i="80"/>
  <c r="AA165" i="80"/>
  <c r="AL165" i="80"/>
  <c r="AA166" i="80"/>
  <c r="AL166" i="80"/>
  <c r="AA167" i="80"/>
  <c r="AL167" i="80"/>
  <c r="AA168" i="80"/>
  <c r="AL168" i="80"/>
  <c r="AA169" i="80"/>
  <c r="AL169" i="80"/>
  <c r="AA170" i="80"/>
  <c r="AL170" i="80"/>
  <c r="AA171" i="80"/>
  <c r="AL171" i="80"/>
  <c r="AA172" i="80"/>
  <c r="AL172" i="80"/>
  <c r="AA173" i="80"/>
  <c r="AL173" i="80"/>
  <c r="AA174" i="80"/>
  <c r="AL174" i="80"/>
  <c r="AA175" i="80"/>
  <c r="AL175" i="80"/>
  <c r="AA176" i="80"/>
  <c r="AL176" i="80"/>
  <c r="AA177" i="80"/>
  <c r="AL177" i="80"/>
  <c r="AA178" i="80"/>
  <c r="AL178" i="80"/>
  <c r="AA179" i="80"/>
  <c r="AL179" i="80"/>
  <c r="AA180" i="80"/>
  <c r="AL180" i="80"/>
  <c r="AA181" i="80"/>
  <c r="AL181" i="80"/>
  <c r="AA182" i="80"/>
  <c r="AL182" i="80"/>
  <c r="AA183" i="80"/>
  <c r="AL183" i="80"/>
  <c r="AA184" i="80"/>
  <c r="AL184" i="80"/>
  <c r="AA185" i="80"/>
  <c r="AL185" i="80"/>
  <c r="AA186" i="80"/>
  <c r="AL186" i="80"/>
  <c r="AA187" i="80"/>
  <c r="AL187" i="80"/>
  <c r="AA188" i="80"/>
  <c r="AL188" i="80"/>
  <c r="AA189" i="80"/>
  <c r="AL189" i="80"/>
  <c r="AA190" i="80"/>
  <c r="AL190" i="80"/>
  <c r="AA191" i="80"/>
  <c r="AL191" i="80"/>
  <c r="AA192" i="80"/>
  <c r="AL192" i="80"/>
  <c r="AA193" i="80"/>
  <c r="AL193" i="80"/>
  <c r="AA194" i="80"/>
  <c r="AL194" i="80"/>
  <c r="AA195" i="80"/>
  <c r="AL195" i="80"/>
  <c r="AA10" i="82"/>
  <c r="AL10" i="82"/>
  <c r="AA11" i="82"/>
  <c r="AL11" i="82"/>
  <c r="AA12" i="82"/>
  <c r="AL12" i="82"/>
  <c r="AA13" i="82"/>
  <c r="AL13" i="82"/>
  <c r="AA14" i="82"/>
  <c r="AL14" i="82"/>
  <c r="AA15" i="82"/>
  <c r="AL15" i="82"/>
  <c r="AA16" i="82"/>
  <c r="AL16" i="82"/>
  <c r="AA17" i="82"/>
  <c r="AL17" i="82"/>
  <c r="AA18" i="82"/>
  <c r="AL18" i="82"/>
  <c r="AA19" i="82"/>
  <c r="AL19" i="82"/>
  <c r="AA20" i="82"/>
  <c r="AL20" i="82"/>
  <c r="AA21" i="82"/>
  <c r="AL21" i="82"/>
  <c r="AA23" i="82"/>
  <c r="AL23" i="82"/>
  <c r="AA24" i="82"/>
  <c r="AL24" i="82"/>
  <c r="AA25" i="82"/>
  <c r="AL25" i="82"/>
  <c r="AA26" i="82"/>
  <c r="AL26" i="82"/>
  <c r="AA27" i="82"/>
  <c r="AL27" i="82"/>
  <c r="AA28" i="82"/>
  <c r="AL28" i="82"/>
  <c r="AA29" i="82"/>
  <c r="AL29" i="82"/>
  <c r="AA30" i="82"/>
  <c r="AL30" i="82"/>
  <c r="AA31" i="82"/>
  <c r="AL31" i="82"/>
  <c r="AA32" i="82"/>
  <c r="AL32" i="82"/>
  <c r="AA33" i="82"/>
  <c r="AL33" i="82"/>
  <c r="AA34" i="82"/>
  <c r="AL34" i="82"/>
  <c r="AA35" i="82"/>
  <c r="AL35" i="82"/>
  <c r="AA36" i="82"/>
  <c r="AL36" i="82"/>
  <c r="AA37" i="82"/>
  <c r="AL37" i="82"/>
  <c r="AA38" i="82"/>
  <c r="AL38" i="82"/>
  <c r="AA39" i="82"/>
  <c r="AL39" i="82"/>
  <c r="AA40" i="82"/>
  <c r="AL40" i="82"/>
  <c r="AA41" i="82"/>
  <c r="AL41" i="82"/>
  <c r="AA42" i="82"/>
  <c r="AL42" i="82"/>
  <c r="AA43" i="82"/>
  <c r="AL43" i="82"/>
  <c r="AA44" i="82"/>
  <c r="AL44" i="82"/>
  <c r="AA45" i="82"/>
  <c r="AL45" i="82"/>
  <c r="AA46" i="82"/>
  <c r="AL46" i="82"/>
  <c r="AA47" i="82"/>
  <c r="AL47" i="82"/>
  <c r="AA48" i="82"/>
  <c r="AL48" i="82"/>
  <c r="AA49" i="82"/>
  <c r="AL49" i="82"/>
  <c r="AA50" i="82"/>
  <c r="AL50" i="82"/>
  <c r="AA51" i="82"/>
  <c r="AL51" i="82"/>
  <c r="AA52" i="82"/>
  <c r="AL52" i="82"/>
  <c r="AA53" i="82"/>
  <c r="AL53" i="82"/>
  <c r="AA54" i="82"/>
  <c r="AL54" i="82"/>
  <c r="AA55" i="82"/>
  <c r="AL55" i="82"/>
  <c r="AA56" i="82"/>
  <c r="AL56" i="82"/>
  <c r="AA57" i="82"/>
  <c r="AL57" i="82"/>
  <c r="AA58" i="82"/>
  <c r="AL58" i="82"/>
  <c r="AA59" i="82"/>
  <c r="AL59" i="82"/>
  <c r="AA60" i="82"/>
  <c r="AL60" i="82"/>
  <c r="AA61" i="82"/>
  <c r="AL61" i="82"/>
  <c r="AA62" i="82"/>
  <c r="AL62" i="82"/>
  <c r="AA63" i="82"/>
  <c r="AL63" i="82"/>
  <c r="AA64" i="82"/>
  <c r="AL64" i="82"/>
  <c r="AA65" i="82"/>
  <c r="AL65" i="82"/>
  <c r="AA66" i="82"/>
  <c r="AL66" i="82"/>
  <c r="AA67" i="82"/>
  <c r="AL67" i="82"/>
  <c r="AA68" i="82"/>
  <c r="AL68" i="82"/>
  <c r="AA69" i="82"/>
  <c r="AL69" i="82"/>
  <c r="AA70" i="82"/>
  <c r="AL70" i="82"/>
  <c r="AA71" i="82"/>
  <c r="AL71" i="82"/>
  <c r="AA72" i="82"/>
  <c r="AL72" i="82"/>
  <c r="AA73" i="82"/>
  <c r="AL73" i="82"/>
  <c r="AA74" i="82"/>
  <c r="AL74" i="82"/>
  <c r="AA75" i="82"/>
  <c r="AL75" i="82"/>
  <c r="AA76" i="82"/>
  <c r="AL76" i="82"/>
  <c r="AA77" i="82"/>
  <c r="AL77" i="82"/>
  <c r="AA78" i="82"/>
  <c r="AL78" i="82"/>
  <c r="AA79" i="82"/>
  <c r="AL79" i="82"/>
  <c r="AA80" i="82"/>
  <c r="AL80" i="82"/>
  <c r="AA81" i="82"/>
  <c r="AL81" i="82"/>
  <c r="AA82" i="82"/>
  <c r="AL82" i="82"/>
  <c r="AA83" i="82"/>
  <c r="AL83" i="82"/>
  <c r="AA84" i="82"/>
  <c r="AL84" i="82"/>
  <c r="AA85" i="82"/>
  <c r="AL85" i="82"/>
  <c r="AA86" i="82"/>
  <c r="AL86" i="82"/>
  <c r="AA87" i="82"/>
  <c r="AL87" i="82"/>
  <c r="AA88" i="82"/>
  <c r="AL88" i="82"/>
  <c r="AA89" i="82"/>
  <c r="AL89" i="82"/>
  <c r="AA90" i="82"/>
  <c r="AL90" i="82"/>
  <c r="AA91" i="82"/>
  <c r="AL91" i="82"/>
  <c r="AA92" i="82"/>
  <c r="AL92" i="82"/>
  <c r="AA93" i="82"/>
  <c r="AL93" i="82"/>
  <c r="AA94" i="82"/>
  <c r="AL94" i="82"/>
  <c r="AA95" i="82"/>
  <c r="AL95" i="82"/>
  <c r="AA96" i="82"/>
  <c r="AL96" i="82"/>
  <c r="AA97" i="82"/>
  <c r="AL97" i="82"/>
  <c r="AA98" i="82"/>
  <c r="AL98" i="82"/>
  <c r="AA99" i="82"/>
  <c r="AL99" i="82"/>
  <c r="AA100" i="82"/>
  <c r="AL100" i="82"/>
  <c r="AA101" i="82"/>
  <c r="AL101" i="82"/>
  <c r="AA102" i="82"/>
  <c r="AL102" i="82"/>
  <c r="AA103" i="82"/>
  <c r="AL103" i="82"/>
  <c r="AA104" i="82"/>
  <c r="AL104" i="82"/>
  <c r="AA105" i="82"/>
  <c r="AL105" i="82"/>
  <c r="AA106" i="82"/>
  <c r="AL106" i="82"/>
  <c r="AA107" i="82"/>
  <c r="AL107" i="82"/>
  <c r="AA108" i="82"/>
  <c r="AL108" i="82"/>
  <c r="AA109" i="82"/>
  <c r="AL109" i="82"/>
  <c r="AA110" i="82"/>
  <c r="AL110" i="82"/>
  <c r="AA111" i="82"/>
  <c r="AL111" i="82"/>
  <c r="AA112" i="82"/>
  <c r="AL112" i="82"/>
  <c r="AA113" i="82"/>
  <c r="AL113" i="82"/>
  <c r="AA114" i="82"/>
  <c r="AL114" i="82"/>
  <c r="AA115" i="82"/>
  <c r="AL115" i="82"/>
  <c r="AA116" i="82"/>
  <c r="AL116" i="82"/>
  <c r="AA117" i="82"/>
  <c r="AL117" i="82"/>
  <c r="AA118" i="82"/>
  <c r="AL118" i="82"/>
  <c r="AA119" i="82"/>
  <c r="AL119" i="82"/>
  <c r="AA120" i="82"/>
  <c r="AL120" i="82"/>
  <c r="AA121" i="82"/>
  <c r="AL121" i="82"/>
  <c r="AA122" i="82"/>
  <c r="AL122" i="82"/>
  <c r="AA123" i="82"/>
  <c r="AL123" i="82"/>
  <c r="AA124" i="82"/>
  <c r="AL124" i="82"/>
  <c r="AA125" i="82"/>
  <c r="AL125" i="82"/>
  <c r="AA126" i="82"/>
  <c r="AL126" i="82"/>
  <c r="AA127" i="82"/>
  <c r="AL127" i="82"/>
  <c r="AA128" i="82"/>
  <c r="AL128" i="82"/>
  <c r="AA129" i="82"/>
  <c r="AL129" i="82"/>
  <c r="AA130" i="82"/>
  <c r="AL130" i="82"/>
  <c r="AA131" i="82"/>
  <c r="AL131" i="82"/>
  <c r="AA132" i="82"/>
  <c r="AL132" i="82"/>
  <c r="AA133" i="82"/>
  <c r="AL133" i="82"/>
  <c r="AA134" i="82"/>
  <c r="AL134" i="82"/>
  <c r="AA135" i="82"/>
  <c r="AL135" i="82"/>
  <c r="AA136" i="82"/>
  <c r="AL136" i="82"/>
  <c r="AA137" i="82"/>
  <c r="AL137" i="82"/>
  <c r="AA138" i="82"/>
  <c r="AL138" i="82"/>
  <c r="AA139" i="82"/>
  <c r="AL139" i="82"/>
  <c r="AA140" i="82"/>
  <c r="AL140" i="82"/>
  <c r="AA141" i="82"/>
  <c r="AL141" i="82"/>
  <c r="AA142" i="82"/>
  <c r="AL142" i="82"/>
  <c r="AA143" i="82"/>
  <c r="AL143" i="82"/>
  <c r="AA144" i="82"/>
  <c r="AL144" i="82"/>
  <c r="AA145" i="82"/>
  <c r="AL145" i="82"/>
  <c r="AA146" i="82"/>
  <c r="AL146" i="82"/>
  <c r="AA147" i="82"/>
  <c r="AL147" i="82"/>
  <c r="AA148" i="82"/>
  <c r="AL148" i="82"/>
  <c r="AA149" i="82"/>
  <c r="AL149" i="82"/>
  <c r="AA150" i="82"/>
  <c r="AL150" i="82"/>
  <c r="AA151" i="82"/>
  <c r="AL151" i="82"/>
  <c r="AA152" i="82"/>
  <c r="AL152" i="82"/>
  <c r="AA153" i="82"/>
  <c r="AL153" i="82"/>
  <c r="AA154" i="82"/>
  <c r="AL154" i="82"/>
  <c r="AA155" i="82"/>
  <c r="AL155" i="82"/>
  <c r="AA156" i="82"/>
  <c r="AL156" i="82"/>
  <c r="AA157" i="82"/>
  <c r="AL157" i="82"/>
  <c r="AA158" i="82"/>
  <c r="AL158" i="82"/>
  <c r="AA159" i="82"/>
  <c r="AL159" i="82"/>
  <c r="AA160" i="82"/>
  <c r="AL160" i="82"/>
  <c r="AA161" i="82"/>
  <c r="AL161" i="82"/>
  <c r="AA162" i="82"/>
  <c r="AL162" i="82"/>
  <c r="AA163" i="82"/>
  <c r="AL163" i="82"/>
  <c r="AA164" i="82"/>
  <c r="AL164" i="82"/>
  <c r="AA165" i="82"/>
  <c r="AL165" i="82"/>
  <c r="AA166" i="82"/>
  <c r="AL166" i="82"/>
  <c r="AA167" i="82"/>
  <c r="AL167" i="82"/>
  <c r="AA168" i="82"/>
  <c r="AL168" i="82"/>
  <c r="AA169" i="82"/>
  <c r="AL169" i="82"/>
  <c r="AA170" i="82"/>
  <c r="AL170" i="82"/>
  <c r="AA171" i="82"/>
  <c r="AL171" i="82"/>
  <c r="AA172" i="82"/>
  <c r="AL172" i="82"/>
  <c r="AA173" i="82"/>
  <c r="AL173" i="82"/>
  <c r="AA174" i="82"/>
  <c r="AL174" i="82"/>
  <c r="AA175" i="82"/>
  <c r="AL175" i="82"/>
  <c r="AA176" i="82"/>
  <c r="AL176" i="82"/>
  <c r="AA177" i="82"/>
  <c r="AL177" i="82"/>
  <c r="AA178" i="82"/>
  <c r="AL178" i="82"/>
  <c r="AA179" i="82"/>
  <c r="AL179" i="82"/>
  <c r="AA180" i="82"/>
  <c r="AL180" i="82"/>
  <c r="AA181" i="82"/>
  <c r="AL181" i="82"/>
  <c r="AA182" i="82"/>
  <c r="AL182" i="82"/>
  <c r="AA183" i="82"/>
  <c r="AL183" i="82"/>
  <c r="AA184" i="82"/>
  <c r="AL184" i="82"/>
  <c r="AA185" i="82"/>
  <c r="AL185" i="82"/>
  <c r="AA186" i="82"/>
  <c r="AL186" i="82"/>
  <c r="AA187" i="82"/>
  <c r="AL187" i="82"/>
  <c r="AA188" i="82"/>
  <c r="AL188" i="82"/>
  <c r="AA189" i="82"/>
  <c r="AL189" i="82"/>
  <c r="AA190" i="82"/>
  <c r="AL190" i="82"/>
  <c r="AA191" i="82"/>
  <c r="AL191" i="82"/>
  <c r="AA192" i="82"/>
  <c r="AL192" i="82"/>
  <c r="AA193" i="82"/>
  <c r="AL193" i="82"/>
  <c r="AA194" i="82"/>
  <c r="AL194" i="82"/>
  <c r="AA195" i="82"/>
  <c r="AL195" i="82"/>
  <c r="AA9" i="82"/>
  <c r="AL9" i="82"/>
  <c r="AA9" i="80"/>
  <c r="AK9" i="80"/>
  <c r="AL9" i="80"/>
  <c r="AZ195" i="82" a="1"/>
  <c r="AZ195" i="82"/>
  <c r="Y195" i="82"/>
  <c r="Z195" i="82"/>
  <c r="AK195" i="82"/>
  <c r="AN195" i="82"/>
  <c r="BA195" i="82"/>
  <c r="BB195" i="82"/>
  <c r="BC195" i="82"/>
  <c r="BD195" i="82"/>
  <c r="BE195" i="82"/>
  <c r="AY195" i="82"/>
  <c r="AX195" i="82"/>
  <c r="AM195" i="82"/>
  <c r="O195" i="82"/>
  <c r="AZ194" i="82" a="1"/>
  <c r="AZ194" i="82"/>
  <c r="Y194" i="82"/>
  <c r="Z194" i="82"/>
  <c r="AK194" i="82"/>
  <c r="AN194" i="82"/>
  <c r="BA194" i="82"/>
  <c r="BB194" i="82"/>
  <c r="BC194" i="82"/>
  <c r="BD194" i="82"/>
  <c r="BE194" i="82"/>
  <c r="AY194" i="82"/>
  <c r="AX194" i="82"/>
  <c r="AM194" i="82"/>
  <c r="O194" i="82"/>
  <c r="AZ193" i="82" a="1"/>
  <c r="AZ193" i="82"/>
  <c r="Y193" i="82"/>
  <c r="Z193" i="82"/>
  <c r="AK193" i="82"/>
  <c r="AN193" i="82"/>
  <c r="BA193" i="82"/>
  <c r="BB193" i="82"/>
  <c r="BC193" i="82"/>
  <c r="BD193" i="82"/>
  <c r="BE193" i="82"/>
  <c r="AY193" i="82"/>
  <c r="AX193" i="82"/>
  <c r="AM193" i="82"/>
  <c r="O193" i="82"/>
  <c r="AZ192" i="82" a="1"/>
  <c r="AZ192" i="82"/>
  <c r="Y192" i="82"/>
  <c r="Z192" i="82"/>
  <c r="AK192" i="82"/>
  <c r="AN192" i="82"/>
  <c r="BA192" i="82"/>
  <c r="BB192" i="82"/>
  <c r="BC192" i="82"/>
  <c r="BD192" i="82"/>
  <c r="BE192" i="82"/>
  <c r="AY192" i="82"/>
  <c r="AX192" i="82"/>
  <c r="AM192" i="82"/>
  <c r="O192" i="82"/>
  <c r="AZ191" i="82" a="1"/>
  <c r="AZ191" i="82"/>
  <c r="Y191" i="82"/>
  <c r="Z191" i="82"/>
  <c r="AK191" i="82"/>
  <c r="AN191" i="82"/>
  <c r="BA191" i="82"/>
  <c r="BB191" i="82"/>
  <c r="BC191" i="82"/>
  <c r="BD191" i="82"/>
  <c r="BE191" i="82"/>
  <c r="AY191" i="82"/>
  <c r="AX191" i="82"/>
  <c r="AM191" i="82"/>
  <c r="O191" i="82"/>
  <c r="AZ190" i="82" a="1"/>
  <c r="AZ190" i="82"/>
  <c r="Y190" i="82"/>
  <c r="Z190" i="82"/>
  <c r="AK190" i="82"/>
  <c r="AN190" i="82"/>
  <c r="BA190" i="82"/>
  <c r="BB190" i="82"/>
  <c r="BC190" i="82"/>
  <c r="BD190" i="82"/>
  <c r="BE190" i="82"/>
  <c r="AY190" i="82"/>
  <c r="AX190" i="82"/>
  <c r="AM190" i="82"/>
  <c r="O190" i="82"/>
  <c r="AZ189" i="82" a="1"/>
  <c r="AZ189" i="82"/>
  <c r="Y189" i="82"/>
  <c r="Z189" i="82"/>
  <c r="AK189" i="82"/>
  <c r="AN189" i="82"/>
  <c r="BA189" i="82"/>
  <c r="BB189" i="82"/>
  <c r="BC189" i="82"/>
  <c r="BD189" i="82"/>
  <c r="BE189" i="82"/>
  <c r="AY189" i="82"/>
  <c r="AX189" i="82"/>
  <c r="AM189" i="82"/>
  <c r="O189" i="82"/>
  <c r="AZ188" i="82" a="1"/>
  <c r="AZ188" i="82"/>
  <c r="Y188" i="82"/>
  <c r="Z188" i="82"/>
  <c r="AK188" i="82"/>
  <c r="AN188" i="82"/>
  <c r="BA188" i="82"/>
  <c r="BB188" i="82"/>
  <c r="BC188" i="82"/>
  <c r="BD188" i="82"/>
  <c r="BE188" i="82"/>
  <c r="AY188" i="82"/>
  <c r="AX188" i="82"/>
  <c r="AM188" i="82"/>
  <c r="O188" i="82"/>
  <c r="AZ187" i="82" a="1"/>
  <c r="AZ187" i="82"/>
  <c r="Y187" i="82"/>
  <c r="Z187" i="82"/>
  <c r="AK187" i="82"/>
  <c r="AN187" i="82"/>
  <c r="BA187" i="82"/>
  <c r="BB187" i="82"/>
  <c r="BC187" i="82"/>
  <c r="BD187" i="82"/>
  <c r="BE187" i="82"/>
  <c r="AY187" i="82"/>
  <c r="AX187" i="82"/>
  <c r="AM187" i="82"/>
  <c r="O187" i="82"/>
  <c r="AZ186" i="82" a="1"/>
  <c r="AZ186" i="82"/>
  <c r="Y186" i="82"/>
  <c r="Z186" i="82"/>
  <c r="AK186" i="82"/>
  <c r="AN186" i="82"/>
  <c r="BA186" i="82"/>
  <c r="BB186" i="82"/>
  <c r="BC186" i="82"/>
  <c r="BD186" i="82"/>
  <c r="BE186" i="82"/>
  <c r="AY186" i="82"/>
  <c r="AX186" i="82"/>
  <c r="AM186" i="82"/>
  <c r="O186" i="82"/>
  <c r="AZ185" i="82" a="1"/>
  <c r="AZ185" i="82"/>
  <c r="Y185" i="82"/>
  <c r="Z185" i="82"/>
  <c r="AK185" i="82"/>
  <c r="AN185" i="82"/>
  <c r="BA185" i="82"/>
  <c r="BB185" i="82"/>
  <c r="BC185" i="82"/>
  <c r="BD185" i="82"/>
  <c r="BE185" i="82"/>
  <c r="AY185" i="82"/>
  <c r="AX185" i="82"/>
  <c r="AM185" i="82"/>
  <c r="O185" i="82"/>
  <c r="AZ184" i="82" a="1"/>
  <c r="AZ184" i="82"/>
  <c r="Y184" i="82"/>
  <c r="Z184" i="82"/>
  <c r="AK184" i="82"/>
  <c r="AN184" i="82"/>
  <c r="BA184" i="82"/>
  <c r="BB184" i="82"/>
  <c r="BC184" i="82"/>
  <c r="BD184" i="82"/>
  <c r="BE184" i="82"/>
  <c r="AY184" i="82"/>
  <c r="AX184" i="82"/>
  <c r="AM184" i="82"/>
  <c r="O184" i="82"/>
  <c r="AZ183" i="82" a="1"/>
  <c r="AZ183" i="82"/>
  <c r="Y183" i="82"/>
  <c r="Z183" i="82"/>
  <c r="AK183" i="82"/>
  <c r="AN183" i="82"/>
  <c r="BA183" i="82"/>
  <c r="BB183" i="82"/>
  <c r="BC183" i="82"/>
  <c r="BD183" i="82"/>
  <c r="BE183" i="82"/>
  <c r="AY183" i="82"/>
  <c r="AX183" i="82"/>
  <c r="AM183" i="82"/>
  <c r="O183" i="82"/>
  <c r="AZ182" i="82" a="1"/>
  <c r="AZ182" i="82"/>
  <c r="Y182" i="82"/>
  <c r="Z182" i="82"/>
  <c r="AK182" i="82"/>
  <c r="AN182" i="82"/>
  <c r="BA182" i="82"/>
  <c r="BB182" i="82"/>
  <c r="BC182" i="82"/>
  <c r="BD182" i="82"/>
  <c r="BE182" i="82"/>
  <c r="AY182" i="82"/>
  <c r="AX182" i="82"/>
  <c r="AM182" i="82"/>
  <c r="O182" i="82"/>
  <c r="AZ181" i="82" a="1"/>
  <c r="AZ181" i="82"/>
  <c r="Y181" i="82"/>
  <c r="Z181" i="82"/>
  <c r="AK181" i="82"/>
  <c r="AN181" i="82"/>
  <c r="BA181" i="82"/>
  <c r="BB181" i="82"/>
  <c r="BC181" i="82"/>
  <c r="BD181" i="82"/>
  <c r="BE181" i="82"/>
  <c r="AY181" i="82"/>
  <c r="AX181" i="82"/>
  <c r="AM181" i="82"/>
  <c r="O181" i="82"/>
  <c r="AZ180" i="82" a="1"/>
  <c r="AZ180" i="82"/>
  <c r="Y180" i="82"/>
  <c r="Z180" i="82"/>
  <c r="AK180" i="82"/>
  <c r="AN180" i="82"/>
  <c r="BA180" i="82"/>
  <c r="BB180" i="82"/>
  <c r="BC180" i="82"/>
  <c r="BD180" i="82"/>
  <c r="BE180" i="82"/>
  <c r="AY180" i="82"/>
  <c r="AX180" i="82"/>
  <c r="AM180" i="82"/>
  <c r="O180" i="82"/>
  <c r="AZ179" i="82" a="1"/>
  <c r="AZ179" i="82"/>
  <c r="Y179" i="82"/>
  <c r="Z179" i="82"/>
  <c r="AK179" i="82"/>
  <c r="AN179" i="82"/>
  <c r="BA179" i="82"/>
  <c r="BB179" i="82"/>
  <c r="BC179" i="82"/>
  <c r="BD179" i="82"/>
  <c r="BE179" i="82"/>
  <c r="AY179" i="82"/>
  <c r="AX179" i="82"/>
  <c r="AM179" i="82"/>
  <c r="O179" i="82"/>
  <c r="AZ178" i="82" a="1"/>
  <c r="AZ178" i="82"/>
  <c r="Y178" i="82"/>
  <c r="Z178" i="82"/>
  <c r="AK178" i="82"/>
  <c r="AN178" i="82"/>
  <c r="BA178" i="82"/>
  <c r="BB178" i="82"/>
  <c r="BC178" i="82"/>
  <c r="BD178" i="82"/>
  <c r="BE178" i="82"/>
  <c r="AY178" i="82"/>
  <c r="AX178" i="82"/>
  <c r="AM178" i="82"/>
  <c r="O178" i="82"/>
  <c r="AZ177" i="82" a="1"/>
  <c r="AZ177" i="82"/>
  <c r="Y177" i="82"/>
  <c r="Z177" i="82"/>
  <c r="AK177" i="82"/>
  <c r="AN177" i="82"/>
  <c r="BA177" i="82"/>
  <c r="BB177" i="82"/>
  <c r="BC177" i="82"/>
  <c r="BD177" i="82"/>
  <c r="BE177" i="82"/>
  <c r="AY177" i="82"/>
  <c r="AX177" i="82"/>
  <c r="AM177" i="82"/>
  <c r="O177" i="82"/>
  <c r="AZ176" i="82" a="1"/>
  <c r="AZ176" i="82"/>
  <c r="Y176" i="82"/>
  <c r="Z176" i="82"/>
  <c r="AK176" i="82"/>
  <c r="AN176" i="82"/>
  <c r="BA176" i="82"/>
  <c r="BB176" i="82"/>
  <c r="BC176" i="82"/>
  <c r="BD176" i="82"/>
  <c r="BE176" i="82"/>
  <c r="AY176" i="82"/>
  <c r="AX176" i="82"/>
  <c r="AM176" i="82"/>
  <c r="O176" i="82"/>
  <c r="AZ175" i="82" a="1"/>
  <c r="AZ175" i="82"/>
  <c r="Y175" i="82"/>
  <c r="Z175" i="82"/>
  <c r="AK175" i="82"/>
  <c r="AN175" i="82"/>
  <c r="BA175" i="82"/>
  <c r="BB175" i="82"/>
  <c r="BC175" i="82"/>
  <c r="BD175" i="82"/>
  <c r="BE175" i="82"/>
  <c r="AY175" i="82"/>
  <c r="AX175" i="82"/>
  <c r="AM175" i="82"/>
  <c r="O175" i="82"/>
  <c r="AZ174" i="82" a="1"/>
  <c r="AZ174" i="82"/>
  <c r="Y174" i="82"/>
  <c r="Z174" i="82"/>
  <c r="AK174" i="82"/>
  <c r="AN174" i="82"/>
  <c r="BA174" i="82"/>
  <c r="BB174" i="82"/>
  <c r="BC174" i="82"/>
  <c r="BD174" i="82"/>
  <c r="BE174" i="82"/>
  <c r="AY174" i="82"/>
  <c r="AX174" i="82"/>
  <c r="AM174" i="82"/>
  <c r="O174" i="82"/>
  <c r="AZ173" i="82" a="1"/>
  <c r="AZ173" i="82"/>
  <c r="Y173" i="82"/>
  <c r="Z173" i="82"/>
  <c r="AK173" i="82"/>
  <c r="AN173" i="82"/>
  <c r="BA173" i="82"/>
  <c r="BB173" i="82"/>
  <c r="BC173" i="82"/>
  <c r="BD173" i="82"/>
  <c r="BE173" i="82"/>
  <c r="AY173" i="82"/>
  <c r="AX173" i="82"/>
  <c r="AM173" i="82"/>
  <c r="O173" i="82"/>
  <c r="AZ172" i="82" a="1"/>
  <c r="AZ172" i="82"/>
  <c r="Y172" i="82"/>
  <c r="Z172" i="82"/>
  <c r="AK172" i="82"/>
  <c r="AN172" i="82"/>
  <c r="BA172" i="82"/>
  <c r="BB172" i="82"/>
  <c r="BC172" i="82"/>
  <c r="BD172" i="82"/>
  <c r="BE172" i="82"/>
  <c r="AY172" i="82"/>
  <c r="AX172" i="82"/>
  <c r="AM172" i="82"/>
  <c r="O172" i="82"/>
  <c r="AZ171" i="82" a="1"/>
  <c r="AZ171" i="82"/>
  <c r="Y171" i="82"/>
  <c r="Z171" i="82"/>
  <c r="AK171" i="82"/>
  <c r="AN171" i="82"/>
  <c r="BA171" i="82"/>
  <c r="BB171" i="82"/>
  <c r="BC171" i="82"/>
  <c r="BD171" i="82"/>
  <c r="BE171" i="82"/>
  <c r="AY171" i="82"/>
  <c r="AX171" i="82"/>
  <c r="AM171" i="82"/>
  <c r="O171" i="82"/>
  <c r="AZ170" i="82" a="1"/>
  <c r="AZ170" i="82"/>
  <c r="Y170" i="82"/>
  <c r="Z170" i="82"/>
  <c r="AK170" i="82"/>
  <c r="AN170" i="82"/>
  <c r="BA170" i="82"/>
  <c r="BB170" i="82"/>
  <c r="BC170" i="82"/>
  <c r="BD170" i="82"/>
  <c r="BE170" i="82"/>
  <c r="AY170" i="82"/>
  <c r="AX170" i="82"/>
  <c r="AM170" i="82"/>
  <c r="O170" i="82"/>
  <c r="AZ169" i="82" a="1"/>
  <c r="AZ169" i="82"/>
  <c r="Y169" i="82"/>
  <c r="Z169" i="82"/>
  <c r="AK169" i="82"/>
  <c r="AN169" i="82"/>
  <c r="BA169" i="82"/>
  <c r="BB169" i="82"/>
  <c r="BC169" i="82"/>
  <c r="BD169" i="82"/>
  <c r="BE169" i="82"/>
  <c r="AY169" i="82"/>
  <c r="AX169" i="82"/>
  <c r="AM169" i="82"/>
  <c r="O169" i="82"/>
  <c r="AZ168" i="82" a="1"/>
  <c r="AZ168" i="82"/>
  <c r="Y168" i="82"/>
  <c r="Z168" i="82"/>
  <c r="AK168" i="82"/>
  <c r="AN168" i="82"/>
  <c r="BA168" i="82"/>
  <c r="BB168" i="82"/>
  <c r="BC168" i="82"/>
  <c r="BD168" i="82"/>
  <c r="BE168" i="82"/>
  <c r="AY168" i="82"/>
  <c r="AX168" i="82"/>
  <c r="AM168" i="82"/>
  <c r="O168" i="82"/>
  <c r="AZ167" i="82" a="1"/>
  <c r="AZ167" i="82"/>
  <c r="Y167" i="82"/>
  <c r="Z167" i="82"/>
  <c r="AK167" i="82"/>
  <c r="AN167" i="82"/>
  <c r="BA167" i="82"/>
  <c r="BB167" i="82"/>
  <c r="BC167" i="82"/>
  <c r="BD167" i="82"/>
  <c r="BE167" i="82"/>
  <c r="AY167" i="82"/>
  <c r="AX167" i="82"/>
  <c r="AM167" i="82"/>
  <c r="O167" i="82"/>
  <c r="AZ166" i="82" a="1"/>
  <c r="AZ166" i="82"/>
  <c r="Y166" i="82"/>
  <c r="Z166" i="82"/>
  <c r="AK166" i="82"/>
  <c r="AN166" i="82"/>
  <c r="BA166" i="82"/>
  <c r="BB166" i="82"/>
  <c r="BC166" i="82"/>
  <c r="BD166" i="82"/>
  <c r="BE166" i="82"/>
  <c r="AY166" i="82"/>
  <c r="AX166" i="82"/>
  <c r="AM166" i="82"/>
  <c r="O166" i="82"/>
  <c r="AZ165" i="82" a="1"/>
  <c r="AZ165" i="82"/>
  <c r="Y165" i="82"/>
  <c r="Z165" i="82"/>
  <c r="AK165" i="82"/>
  <c r="AN165" i="82"/>
  <c r="BA165" i="82"/>
  <c r="BB165" i="82"/>
  <c r="BC165" i="82"/>
  <c r="BD165" i="82"/>
  <c r="BE165" i="82"/>
  <c r="AY165" i="82"/>
  <c r="AX165" i="82"/>
  <c r="AM165" i="82"/>
  <c r="O165" i="82"/>
  <c r="AZ164" i="82" a="1"/>
  <c r="AZ164" i="82"/>
  <c r="Y164" i="82"/>
  <c r="Z164" i="82"/>
  <c r="AK164" i="82"/>
  <c r="AN164" i="82"/>
  <c r="BA164" i="82"/>
  <c r="BB164" i="82"/>
  <c r="BC164" i="82"/>
  <c r="BD164" i="82"/>
  <c r="BE164" i="82"/>
  <c r="AY164" i="82"/>
  <c r="AX164" i="82"/>
  <c r="AM164" i="82"/>
  <c r="O164" i="82"/>
  <c r="AZ163" i="82" a="1"/>
  <c r="AZ163" i="82"/>
  <c r="Y163" i="82"/>
  <c r="Z163" i="82"/>
  <c r="AK163" i="82"/>
  <c r="AN163" i="82"/>
  <c r="BA163" i="82"/>
  <c r="BB163" i="82"/>
  <c r="BC163" i="82"/>
  <c r="BD163" i="82"/>
  <c r="BE163" i="82"/>
  <c r="AY163" i="82"/>
  <c r="AX163" i="82"/>
  <c r="AM163" i="82"/>
  <c r="O163" i="82"/>
  <c r="AZ162" i="82" a="1"/>
  <c r="AZ162" i="82"/>
  <c r="Y162" i="82"/>
  <c r="Z162" i="82"/>
  <c r="AK162" i="82"/>
  <c r="AN162" i="82"/>
  <c r="BA162" i="82"/>
  <c r="BB162" i="82"/>
  <c r="BC162" i="82"/>
  <c r="BD162" i="82"/>
  <c r="BE162" i="82"/>
  <c r="AY162" i="82"/>
  <c r="AX162" i="82"/>
  <c r="AM162" i="82"/>
  <c r="O162" i="82"/>
  <c r="AZ161" i="82" a="1"/>
  <c r="AZ161" i="82"/>
  <c r="Y161" i="82"/>
  <c r="Z161" i="82"/>
  <c r="AK161" i="82"/>
  <c r="AN161" i="82"/>
  <c r="BA161" i="82"/>
  <c r="BB161" i="82"/>
  <c r="BC161" i="82"/>
  <c r="BD161" i="82"/>
  <c r="BE161" i="82"/>
  <c r="AY161" i="82"/>
  <c r="AX161" i="82"/>
  <c r="AM161" i="82"/>
  <c r="O161" i="82"/>
  <c r="AZ160" i="82" a="1"/>
  <c r="AZ160" i="82"/>
  <c r="Y160" i="82"/>
  <c r="Z160" i="82"/>
  <c r="AK160" i="82"/>
  <c r="AN160" i="82"/>
  <c r="BA160" i="82"/>
  <c r="BB160" i="82"/>
  <c r="BC160" i="82"/>
  <c r="BD160" i="82"/>
  <c r="BE160" i="82"/>
  <c r="AY160" i="82"/>
  <c r="AX160" i="82"/>
  <c r="AM160" i="82"/>
  <c r="O160" i="82"/>
  <c r="AZ159" i="82" a="1"/>
  <c r="AZ159" i="82"/>
  <c r="Y159" i="82"/>
  <c r="Z159" i="82"/>
  <c r="AK159" i="82"/>
  <c r="AN159" i="82"/>
  <c r="BA159" i="82"/>
  <c r="BB159" i="82"/>
  <c r="BC159" i="82"/>
  <c r="BD159" i="82"/>
  <c r="BE159" i="82"/>
  <c r="AY159" i="82"/>
  <c r="AX159" i="82"/>
  <c r="AM159" i="82"/>
  <c r="O159" i="82"/>
  <c r="AZ158" i="82" a="1"/>
  <c r="AZ158" i="82"/>
  <c r="Y158" i="82"/>
  <c r="Z158" i="82"/>
  <c r="AK158" i="82"/>
  <c r="AN158" i="82"/>
  <c r="BA158" i="82"/>
  <c r="BB158" i="82"/>
  <c r="BC158" i="82"/>
  <c r="BD158" i="82"/>
  <c r="BE158" i="82"/>
  <c r="AY158" i="82"/>
  <c r="AX158" i="82"/>
  <c r="AM158" i="82"/>
  <c r="O158" i="82"/>
  <c r="AZ157" i="82" a="1"/>
  <c r="AZ157" i="82"/>
  <c r="Y157" i="82"/>
  <c r="Z157" i="82"/>
  <c r="AK157" i="82"/>
  <c r="AN157" i="82"/>
  <c r="BA157" i="82"/>
  <c r="BB157" i="82"/>
  <c r="BC157" i="82"/>
  <c r="BD157" i="82"/>
  <c r="BE157" i="82"/>
  <c r="AY157" i="82"/>
  <c r="AX157" i="82"/>
  <c r="AM157" i="82"/>
  <c r="O157" i="82"/>
  <c r="AZ156" i="82" a="1"/>
  <c r="AZ156" i="82"/>
  <c r="Y156" i="82"/>
  <c r="Z156" i="82"/>
  <c r="AK156" i="82"/>
  <c r="AN156" i="82"/>
  <c r="BA156" i="82"/>
  <c r="BB156" i="82"/>
  <c r="BC156" i="82"/>
  <c r="BD156" i="82"/>
  <c r="BE156" i="82"/>
  <c r="AY156" i="82"/>
  <c r="AX156" i="82"/>
  <c r="AM156" i="82"/>
  <c r="O156" i="82"/>
  <c r="AZ155" i="82" a="1"/>
  <c r="AZ155" i="82"/>
  <c r="Y155" i="82"/>
  <c r="Z155" i="82"/>
  <c r="AK155" i="82"/>
  <c r="AN155" i="82"/>
  <c r="BA155" i="82"/>
  <c r="BB155" i="82"/>
  <c r="BC155" i="82"/>
  <c r="BD155" i="82"/>
  <c r="BE155" i="82"/>
  <c r="AY155" i="82"/>
  <c r="AX155" i="82"/>
  <c r="AM155" i="82"/>
  <c r="O155" i="82"/>
  <c r="AZ154" i="82" a="1"/>
  <c r="AZ154" i="82"/>
  <c r="Y154" i="82"/>
  <c r="Z154" i="82"/>
  <c r="AK154" i="82"/>
  <c r="AN154" i="82"/>
  <c r="BA154" i="82"/>
  <c r="BB154" i="82"/>
  <c r="BC154" i="82"/>
  <c r="BD154" i="82"/>
  <c r="BE154" i="82"/>
  <c r="AY154" i="82"/>
  <c r="AX154" i="82"/>
  <c r="AM154" i="82"/>
  <c r="O154" i="82"/>
  <c r="AZ153" i="82" a="1"/>
  <c r="AZ153" i="82"/>
  <c r="Y153" i="82"/>
  <c r="Z153" i="82"/>
  <c r="AK153" i="82"/>
  <c r="AN153" i="82"/>
  <c r="BA153" i="82"/>
  <c r="BB153" i="82"/>
  <c r="BC153" i="82"/>
  <c r="BD153" i="82"/>
  <c r="BE153" i="82"/>
  <c r="AY153" i="82"/>
  <c r="AX153" i="82"/>
  <c r="AM153" i="82"/>
  <c r="O153" i="82"/>
  <c r="AZ152" i="82" a="1"/>
  <c r="AZ152" i="82"/>
  <c r="Y152" i="82"/>
  <c r="Z152" i="82"/>
  <c r="AK152" i="82"/>
  <c r="AN152" i="82"/>
  <c r="BA152" i="82"/>
  <c r="BB152" i="82"/>
  <c r="BC152" i="82"/>
  <c r="BD152" i="82"/>
  <c r="BE152" i="82"/>
  <c r="AY152" i="82"/>
  <c r="AX152" i="82"/>
  <c r="AM152" i="82"/>
  <c r="O152" i="82"/>
  <c r="AZ151" i="82" a="1"/>
  <c r="AZ151" i="82"/>
  <c r="Y151" i="82"/>
  <c r="Z151" i="82"/>
  <c r="AK151" i="82"/>
  <c r="AN151" i="82"/>
  <c r="BA151" i="82"/>
  <c r="BB151" i="82"/>
  <c r="BC151" i="82"/>
  <c r="BD151" i="82"/>
  <c r="BE151" i="82"/>
  <c r="AY151" i="82"/>
  <c r="AX151" i="82"/>
  <c r="AM151" i="82"/>
  <c r="O151" i="82"/>
  <c r="AZ150" i="82" a="1"/>
  <c r="AZ150" i="82"/>
  <c r="Y150" i="82"/>
  <c r="Z150" i="82"/>
  <c r="AK150" i="82"/>
  <c r="AN150" i="82"/>
  <c r="BA150" i="82"/>
  <c r="BB150" i="82"/>
  <c r="BC150" i="82"/>
  <c r="BD150" i="82"/>
  <c r="BE150" i="82"/>
  <c r="AY150" i="82"/>
  <c r="AX150" i="82"/>
  <c r="AM150" i="82"/>
  <c r="O150" i="82"/>
  <c r="AZ149" i="82" a="1"/>
  <c r="AZ149" i="82"/>
  <c r="Y149" i="82"/>
  <c r="Z149" i="82"/>
  <c r="AK149" i="82"/>
  <c r="AN149" i="82"/>
  <c r="BA149" i="82"/>
  <c r="BB149" i="82"/>
  <c r="BC149" i="82"/>
  <c r="BD149" i="82"/>
  <c r="BE149" i="82"/>
  <c r="AY149" i="82"/>
  <c r="AX149" i="82"/>
  <c r="AM149" i="82"/>
  <c r="O149" i="82"/>
  <c r="AZ148" i="82" a="1"/>
  <c r="AZ148" i="82"/>
  <c r="Y148" i="82"/>
  <c r="Z148" i="82"/>
  <c r="AK148" i="82"/>
  <c r="AN148" i="82"/>
  <c r="BA148" i="82"/>
  <c r="BB148" i="82"/>
  <c r="BC148" i="82"/>
  <c r="BD148" i="82"/>
  <c r="BE148" i="82"/>
  <c r="AY148" i="82"/>
  <c r="AX148" i="82"/>
  <c r="AM148" i="82"/>
  <c r="O148" i="82"/>
  <c r="AZ147" i="82" a="1"/>
  <c r="AZ147" i="82"/>
  <c r="Y147" i="82"/>
  <c r="Z147" i="82"/>
  <c r="AK147" i="82"/>
  <c r="AN147" i="82"/>
  <c r="BA147" i="82"/>
  <c r="BB147" i="82"/>
  <c r="BC147" i="82"/>
  <c r="BD147" i="82"/>
  <c r="BE147" i="82"/>
  <c r="AY147" i="82"/>
  <c r="AX147" i="82"/>
  <c r="AM147" i="82"/>
  <c r="O147" i="82"/>
  <c r="AZ146" i="82" a="1"/>
  <c r="AZ146" i="82"/>
  <c r="Y146" i="82"/>
  <c r="Z146" i="82"/>
  <c r="AK146" i="82"/>
  <c r="AN146" i="82"/>
  <c r="BA146" i="82"/>
  <c r="BB146" i="82"/>
  <c r="BC146" i="82"/>
  <c r="BD146" i="82"/>
  <c r="BE146" i="82"/>
  <c r="AY146" i="82"/>
  <c r="AX146" i="82"/>
  <c r="AM146" i="82"/>
  <c r="O146" i="82"/>
  <c r="AZ145" i="82" a="1"/>
  <c r="AZ145" i="82"/>
  <c r="Y145" i="82"/>
  <c r="Z145" i="82"/>
  <c r="AK145" i="82"/>
  <c r="AN145" i="82"/>
  <c r="BA145" i="82"/>
  <c r="BB145" i="82"/>
  <c r="BC145" i="82"/>
  <c r="BD145" i="82"/>
  <c r="BE145" i="82"/>
  <c r="AY145" i="82"/>
  <c r="AX145" i="82"/>
  <c r="AM145" i="82"/>
  <c r="O145" i="82"/>
  <c r="AZ144" i="82" a="1"/>
  <c r="AZ144" i="82"/>
  <c r="Y144" i="82"/>
  <c r="Z144" i="82"/>
  <c r="AK144" i="82"/>
  <c r="AN144" i="82"/>
  <c r="BA144" i="82"/>
  <c r="BB144" i="82"/>
  <c r="BC144" i="82"/>
  <c r="BD144" i="82"/>
  <c r="BE144" i="82"/>
  <c r="AY144" i="82"/>
  <c r="AX144" i="82"/>
  <c r="AM144" i="82"/>
  <c r="O144" i="82"/>
  <c r="AZ143" i="82" a="1"/>
  <c r="AZ143" i="82"/>
  <c r="Y143" i="82"/>
  <c r="Z143" i="82"/>
  <c r="AK143" i="82"/>
  <c r="AN143" i="82"/>
  <c r="BA143" i="82"/>
  <c r="BB143" i="82"/>
  <c r="BC143" i="82"/>
  <c r="BD143" i="82"/>
  <c r="BE143" i="82"/>
  <c r="AY143" i="82"/>
  <c r="AX143" i="82"/>
  <c r="AM143" i="82"/>
  <c r="O143" i="82"/>
  <c r="AZ142" i="82" a="1"/>
  <c r="AZ142" i="82"/>
  <c r="Y142" i="82"/>
  <c r="Z142" i="82"/>
  <c r="AK142" i="82"/>
  <c r="AN142" i="82"/>
  <c r="BA142" i="82"/>
  <c r="BB142" i="82"/>
  <c r="BC142" i="82"/>
  <c r="BD142" i="82"/>
  <c r="BE142" i="82"/>
  <c r="AY142" i="82"/>
  <c r="AX142" i="82"/>
  <c r="AM142" i="82"/>
  <c r="O142" i="82"/>
  <c r="AZ141" i="82" a="1"/>
  <c r="AZ141" i="82"/>
  <c r="Y141" i="82"/>
  <c r="Z141" i="82"/>
  <c r="AK141" i="82"/>
  <c r="AN141" i="82"/>
  <c r="BA141" i="82"/>
  <c r="BB141" i="82"/>
  <c r="BC141" i="82"/>
  <c r="BD141" i="82"/>
  <c r="BE141" i="82"/>
  <c r="AY141" i="82"/>
  <c r="AX141" i="82"/>
  <c r="AM141" i="82"/>
  <c r="O141" i="82"/>
  <c r="AZ140" i="82" a="1"/>
  <c r="AZ140" i="82"/>
  <c r="Y140" i="82"/>
  <c r="Z140" i="82"/>
  <c r="AK140" i="82"/>
  <c r="AN140" i="82"/>
  <c r="BA140" i="82"/>
  <c r="BB140" i="82"/>
  <c r="BC140" i="82"/>
  <c r="BD140" i="82"/>
  <c r="BE140" i="82"/>
  <c r="AY140" i="82"/>
  <c r="AX140" i="82"/>
  <c r="AM140" i="82"/>
  <c r="O140" i="82"/>
  <c r="AZ139" i="82" a="1"/>
  <c r="AZ139" i="82"/>
  <c r="Y139" i="82"/>
  <c r="Z139" i="82"/>
  <c r="AK139" i="82"/>
  <c r="AN139" i="82"/>
  <c r="BA139" i="82"/>
  <c r="BB139" i="82"/>
  <c r="BC139" i="82"/>
  <c r="BD139" i="82"/>
  <c r="BE139" i="82"/>
  <c r="AY139" i="82"/>
  <c r="AX139" i="82"/>
  <c r="AM139" i="82"/>
  <c r="O139" i="82"/>
  <c r="AZ138" i="82" a="1"/>
  <c r="AZ138" i="82"/>
  <c r="Y138" i="82"/>
  <c r="Z138" i="82"/>
  <c r="AK138" i="82"/>
  <c r="AN138" i="82"/>
  <c r="BA138" i="82"/>
  <c r="BB138" i="82"/>
  <c r="BC138" i="82"/>
  <c r="BD138" i="82"/>
  <c r="BE138" i="82"/>
  <c r="AY138" i="82"/>
  <c r="AX138" i="82"/>
  <c r="AM138" i="82"/>
  <c r="O138" i="82"/>
  <c r="AZ137" i="82" a="1"/>
  <c r="AZ137" i="82"/>
  <c r="Y137" i="82"/>
  <c r="Z137" i="82"/>
  <c r="AK137" i="82"/>
  <c r="AN137" i="82"/>
  <c r="BA137" i="82"/>
  <c r="BB137" i="82"/>
  <c r="BC137" i="82"/>
  <c r="BD137" i="82"/>
  <c r="BE137" i="82"/>
  <c r="AY137" i="82"/>
  <c r="AX137" i="82"/>
  <c r="AM137" i="82"/>
  <c r="O137" i="82"/>
  <c r="AZ136" i="82" a="1"/>
  <c r="AZ136" i="82"/>
  <c r="Y136" i="82"/>
  <c r="Z136" i="82"/>
  <c r="AK136" i="82"/>
  <c r="AN136" i="82"/>
  <c r="BA136" i="82"/>
  <c r="BB136" i="82"/>
  <c r="BC136" i="82"/>
  <c r="BD136" i="82"/>
  <c r="BE136" i="82"/>
  <c r="AY136" i="82"/>
  <c r="AX136" i="82"/>
  <c r="AM136" i="82"/>
  <c r="O136" i="82"/>
  <c r="AZ135" i="82" a="1"/>
  <c r="AZ135" i="82"/>
  <c r="Y135" i="82"/>
  <c r="Z135" i="82"/>
  <c r="AK135" i="82"/>
  <c r="AN135" i="82"/>
  <c r="BA135" i="82"/>
  <c r="BB135" i="82"/>
  <c r="BC135" i="82"/>
  <c r="BD135" i="82"/>
  <c r="BE135" i="82"/>
  <c r="AY135" i="82"/>
  <c r="AX135" i="82"/>
  <c r="AM135" i="82"/>
  <c r="O135" i="82"/>
  <c r="AZ134" i="82" a="1"/>
  <c r="AZ134" i="82"/>
  <c r="Y134" i="82"/>
  <c r="Z134" i="82"/>
  <c r="AK134" i="82"/>
  <c r="AN134" i="82"/>
  <c r="BA134" i="82"/>
  <c r="BB134" i="82"/>
  <c r="BC134" i="82"/>
  <c r="BD134" i="82"/>
  <c r="BE134" i="82"/>
  <c r="AY134" i="82"/>
  <c r="AX134" i="82"/>
  <c r="AM134" i="82"/>
  <c r="O134" i="82"/>
  <c r="AZ133" i="82" a="1"/>
  <c r="AZ133" i="82"/>
  <c r="Y133" i="82"/>
  <c r="Z133" i="82"/>
  <c r="AK133" i="82"/>
  <c r="AN133" i="82"/>
  <c r="BA133" i="82"/>
  <c r="BB133" i="82"/>
  <c r="BC133" i="82"/>
  <c r="BD133" i="82"/>
  <c r="BE133" i="82"/>
  <c r="AY133" i="82"/>
  <c r="AX133" i="82"/>
  <c r="AM133" i="82"/>
  <c r="O133" i="82"/>
  <c r="AZ132" i="82" a="1"/>
  <c r="AZ132" i="82"/>
  <c r="Y132" i="82"/>
  <c r="Z132" i="82"/>
  <c r="AK132" i="82"/>
  <c r="AN132" i="82"/>
  <c r="BA132" i="82"/>
  <c r="BB132" i="82"/>
  <c r="BC132" i="82"/>
  <c r="BD132" i="82"/>
  <c r="BE132" i="82"/>
  <c r="AY132" i="82"/>
  <c r="AX132" i="82"/>
  <c r="AM132" i="82"/>
  <c r="O132" i="82"/>
  <c r="AZ131" i="82" a="1"/>
  <c r="AZ131" i="82"/>
  <c r="Y131" i="82"/>
  <c r="Z131" i="82"/>
  <c r="AK131" i="82"/>
  <c r="AN131" i="82"/>
  <c r="BA131" i="82"/>
  <c r="BB131" i="82"/>
  <c r="BC131" i="82"/>
  <c r="BD131" i="82"/>
  <c r="BE131" i="82"/>
  <c r="AY131" i="82"/>
  <c r="AX131" i="82"/>
  <c r="AM131" i="82"/>
  <c r="O131" i="82"/>
  <c r="AZ130" i="82" a="1"/>
  <c r="AZ130" i="82"/>
  <c r="Y130" i="82"/>
  <c r="Z130" i="82"/>
  <c r="AK130" i="82"/>
  <c r="AN130" i="82"/>
  <c r="BA130" i="82"/>
  <c r="BB130" i="82"/>
  <c r="BC130" i="82"/>
  <c r="BD130" i="82"/>
  <c r="BE130" i="82"/>
  <c r="AY130" i="82"/>
  <c r="AX130" i="82"/>
  <c r="AM130" i="82"/>
  <c r="O130" i="82"/>
  <c r="AZ129" i="82" a="1"/>
  <c r="AZ129" i="82"/>
  <c r="Y129" i="82"/>
  <c r="Z129" i="82"/>
  <c r="AK129" i="82"/>
  <c r="AN129" i="82"/>
  <c r="BA129" i="82"/>
  <c r="BB129" i="82"/>
  <c r="BC129" i="82"/>
  <c r="BD129" i="82"/>
  <c r="BE129" i="82"/>
  <c r="AY129" i="82"/>
  <c r="AX129" i="82"/>
  <c r="AM129" i="82"/>
  <c r="O129" i="82"/>
  <c r="AZ128" i="82" a="1"/>
  <c r="AZ128" i="82"/>
  <c r="Y128" i="82"/>
  <c r="Z128" i="82"/>
  <c r="AK128" i="82"/>
  <c r="AN128" i="82"/>
  <c r="BA128" i="82"/>
  <c r="BB128" i="82"/>
  <c r="BC128" i="82"/>
  <c r="BD128" i="82"/>
  <c r="BE128" i="82"/>
  <c r="AY128" i="82"/>
  <c r="AX128" i="82"/>
  <c r="AM128" i="82"/>
  <c r="O128" i="82"/>
  <c r="AZ127" i="82" a="1"/>
  <c r="AZ127" i="82"/>
  <c r="Y127" i="82"/>
  <c r="Z127" i="82"/>
  <c r="AK127" i="82"/>
  <c r="AN127" i="82"/>
  <c r="BA127" i="82"/>
  <c r="BB127" i="82"/>
  <c r="BC127" i="82"/>
  <c r="BD127" i="82"/>
  <c r="BE127" i="82"/>
  <c r="AY127" i="82"/>
  <c r="AX127" i="82"/>
  <c r="AM127" i="82"/>
  <c r="O127" i="82"/>
  <c r="AZ126" i="82" a="1"/>
  <c r="AZ126" i="82"/>
  <c r="Y126" i="82"/>
  <c r="Z126" i="82"/>
  <c r="AK126" i="82"/>
  <c r="AN126" i="82"/>
  <c r="BA126" i="82"/>
  <c r="BB126" i="82"/>
  <c r="BC126" i="82"/>
  <c r="BD126" i="82"/>
  <c r="BE126" i="82"/>
  <c r="AY126" i="82"/>
  <c r="AX126" i="82"/>
  <c r="AM126" i="82"/>
  <c r="O126" i="82"/>
  <c r="AZ125" i="82" a="1"/>
  <c r="AZ125" i="82"/>
  <c r="Y125" i="82"/>
  <c r="Z125" i="82"/>
  <c r="AK125" i="82"/>
  <c r="AN125" i="82"/>
  <c r="BA125" i="82"/>
  <c r="BB125" i="82"/>
  <c r="BC125" i="82"/>
  <c r="BD125" i="82"/>
  <c r="BE125" i="82"/>
  <c r="AY125" i="82"/>
  <c r="AX125" i="82"/>
  <c r="AM125" i="82"/>
  <c r="O125" i="82"/>
  <c r="AZ124" i="82" a="1"/>
  <c r="AZ124" i="82"/>
  <c r="Y124" i="82"/>
  <c r="Z124" i="82"/>
  <c r="AK124" i="82"/>
  <c r="AN124" i="82"/>
  <c r="BA124" i="82"/>
  <c r="BB124" i="82"/>
  <c r="BC124" i="82"/>
  <c r="BD124" i="82"/>
  <c r="BE124" i="82"/>
  <c r="AY124" i="82"/>
  <c r="AX124" i="82"/>
  <c r="AM124" i="82"/>
  <c r="O124" i="82"/>
  <c r="AZ123" i="82" a="1"/>
  <c r="AZ123" i="82"/>
  <c r="Y123" i="82"/>
  <c r="Z123" i="82"/>
  <c r="AK123" i="82"/>
  <c r="AN123" i="82"/>
  <c r="BA123" i="82"/>
  <c r="BB123" i="82"/>
  <c r="BC123" i="82"/>
  <c r="BD123" i="82"/>
  <c r="BE123" i="82"/>
  <c r="AY123" i="82"/>
  <c r="AX123" i="82"/>
  <c r="AM123" i="82"/>
  <c r="O123" i="82"/>
  <c r="AZ122" i="82" a="1"/>
  <c r="AZ122" i="82"/>
  <c r="Y122" i="82"/>
  <c r="Z122" i="82"/>
  <c r="AK122" i="82"/>
  <c r="AN122" i="82"/>
  <c r="BA122" i="82"/>
  <c r="BB122" i="82"/>
  <c r="BC122" i="82"/>
  <c r="BD122" i="82"/>
  <c r="BE122" i="82"/>
  <c r="AY122" i="82"/>
  <c r="AX122" i="82"/>
  <c r="AM122" i="82"/>
  <c r="O122" i="82"/>
  <c r="AZ121" i="82" a="1"/>
  <c r="AZ121" i="82"/>
  <c r="Y121" i="82"/>
  <c r="Z121" i="82"/>
  <c r="AK121" i="82"/>
  <c r="AN121" i="82"/>
  <c r="BA121" i="82"/>
  <c r="BB121" i="82"/>
  <c r="BC121" i="82"/>
  <c r="BD121" i="82"/>
  <c r="BE121" i="82"/>
  <c r="AY121" i="82"/>
  <c r="AX121" i="82"/>
  <c r="AM121" i="82"/>
  <c r="O121" i="82"/>
  <c r="AZ120" i="82" a="1"/>
  <c r="AZ120" i="82"/>
  <c r="Y120" i="82"/>
  <c r="Z120" i="82"/>
  <c r="AK120" i="82"/>
  <c r="AN120" i="82"/>
  <c r="BA120" i="82"/>
  <c r="BB120" i="82"/>
  <c r="BC120" i="82"/>
  <c r="BD120" i="82"/>
  <c r="BE120" i="82"/>
  <c r="AY120" i="82"/>
  <c r="AX120" i="82"/>
  <c r="AM120" i="82"/>
  <c r="O120" i="82"/>
  <c r="AZ119" i="82" a="1"/>
  <c r="AZ119" i="82"/>
  <c r="Y119" i="82"/>
  <c r="Z119" i="82"/>
  <c r="AK119" i="82"/>
  <c r="AN119" i="82"/>
  <c r="BA119" i="82"/>
  <c r="BB119" i="82"/>
  <c r="BC119" i="82"/>
  <c r="BD119" i="82"/>
  <c r="BE119" i="82"/>
  <c r="AY119" i="82"/>
  <c r="AX119" i="82"/>
  <c r="AM119" i="82"/>
  <c r="O119" i="82"/>
  <c r="AZ118" i="82" a="1"/>
  <c r="AZ118" i="82"/>
  <c r="Y118" i="82"/>
  <c r="Z118" i="82"/>
  <c r="AK118" i="82"/>
  <c r="AN118" i="82"/>
  <c r="BA118" i="82"/>
  <c r="BB118" i="82"/>
  <c r="BC118" i="82"/>
  <c r="BD118" i="82"/>
  <c r="BE118" i="82"/>
  <c r="AY118" i="82"/>
  <c r="AX118" i="82"/>
  <c r="AM118" i="82"/>
  <c r="O118" i="82"/>
  <c r="AZ117" i="82" a="1"/>
  <c r="AZ117" i="82"/>
  <c r="Y117" i="82"/>
  <c r="Z117" i="82"/>
  <c r="AK117" i="82"/>
  <c r="AN117" i="82"/>
  <c r="BA117" i="82"/>
  <c r="BB117" i="82"/>
  <c r="BC117" i="82"/>
  <c r="BD117" i="82"/>
  <c r="BE117" i="82"/>
  <c r="AY117" i="82"/>
  <c r="AX117" i="82"/>
  <c r="AM117" i="82"/>
  <c r="O117" i="82"/>
  <c r="AZ116" i="82" a="1"/>
  <c r="AZ116" i="82"/>
  <c r="Y116" i="82"/>
  <c r="Z116" i="82"/>
  <c r="AK116" i="82"/>
  <c r="AN116" i="82"/>
  <c r="BA116" i="82"/>
  <c r="BB116" i="82"/>
  <c r="BC116" i="82"/>
  <c r="BD116" i="82"/>
  <c r="BE116" i="82"/>
  <c r="AY116" i="82"/>
  <c r="AX116" i="82"/>
  <c r="AM116" i="82"/>
  <c r="O116" i="82"/>
  <c r="AZ115" i="82" a="1"/>
  <c r="AZ115" i="82"/>
  <c r="Y115" i="82"/>
  <c r="Z115" i="82"/>
  <c r="AK115" i="82"/>
  <c r="AN115" i="82"/>
  <c r="BA115" i="82"/>
  <c r="BB115" i="82"/>
  <c r="BC115" i="82"/>
  <c r="BD115" i="82"/>
  <c r="BE115" i="82"/>
  <c r="AY115" i="82"/>
  <c r="AX115" i="82"/>
  <c r="AM115" i="82"/>
  <c r="O115" i="82"/>
  <c r="AZ114" i="82" a="1"/>
  <c r="AZ114" i="82"/>
  <c r="Y114" i="82"/>
  <c r="Z114" i="82"/>
  <c r="AK114" i="82"/>
  <c r="AN114" i="82"/>
  <c r="BA114" i="82"/>
  <c r="BB114" i="82"/>
  <c r="BC114" i="82"/>
  <c r="BD114" i="82"/>
  <c r="BE114" i="82"/>
  <c r="AY114" i="82"/>
  <c r="AX114" i="82"/>
  <c r="AM114" i="82"/>
  <c r="O114" i="82"/>
  <c r="AZ113" i="82" a="1"/>
  <c r="AZ113" i="82"/>
  <c r="Y113" i="82"/>
  <c r="Z113" i="82"/>
  <c r="AK113" i="82"/>
  <c r="AN113" i="82"/>
  <c r="BA113" i="82"/>
  <c r="BB113" i="82"/>
  <c r="BC113" i="82"/>
  <c r="BD113" i="82"/>
  <c r="BE113" i="82"/>
  <c r="AY113" i="82"/>
  <c r="AX113" i="82"/>
  <c r="AM113" i="82"/>
  <c r="O113" i="82"/>
  <c r="AZ112" i="82" a="1"/>
  <c r="AZ112" i="82"/>
  <c r="Y112" i="82"/>
  <c r="Z112" i="82"/>
  <c r="AK112" i="82"/>
  <c r="AN112" i="82"/>
  <c r="BA112" i="82"/>
  <c r="BB112" i="82"/>
  <c r="BC112" i="82"/>
  <c r="BD112" i="82"/>
  <c r="BE112" i="82"/>
  <c r="AY112" i="82"/>
  <c r="AX112" i="82"/>
  <c r="AM112" i="82"/>
  <c r="O112" i="82"/>
  <c r="AZ111" i="82" a="1"/>
  <c r="AZ111" i="82"/>
  <c r="Y111" i="82"/>
  <c r="Z111" i="82"/>
  <c r="AK111" i="82"/>
  <c r="AN111" i="82"/>
  <c r="BA111" i="82"/>
  <c r="BB111" i="82"/>
  <c r="BC111" i="82"/>
  <c r="BD111" i="82"/>
  <c r="BE111" i="82"/>
  <c r="AY111" i="82"/>
  <c r="AX111" i="82"/>
  <c r="AM111" i="82"/>
  <c r="O111" i="82"/>
  <c r="AZ110" i="82" a="1"/>
  <c r="AZ110" i="82"/>
  <c r="Y110" i="82"/>
  <c r="Z110" i="82"/>
  <c r="AK110" i="82"/>
  <c r="AN110" i="82"/>
  <c r="BA110" i="82"/>
  <c r="BB110" i="82"/>
  <c r="BC110" i="82"/>
  <c r="BD110" i="82"/>
  <c r="BE110" i="82"/>
  <c r="AY110" i="82"/>
  <c r="AX110" i="82"/>
  <c r="AM110" i="82"/>
  <c r="O110" i="82"/>
  <c r="AZ109" i="82" a="1"/>
  <c r="AZ109" i="82"/>
  <c r="Y109" i="82"/>
  <c r="Z109" i="82"/>
  <c r="AK109" i="82"/>
  <c r="AN109" i="82"/>
  <c r="BA109" i="82"/>
  <c r="BB109" i="82"/>
  <c r="BC109" i="82"/>
  <c r="BD109" i="82"/>
  <c r="BE109" i="82"/>
  <c r="AY109" i="82"/>
  <c r="AX109" i="82"/>
  <c r="AM109" i="82"/>
  <c r="O109" i="82"/>
  <c r="AZ108" i="82" a="1"/>
  <c r="AZ108" i="82"/>
  <c r="Y108" i="82"/>
  <c r="Z108" i="82"/>
  <c r="AK108" i="82"/>
  <c r="AN108" i="82"/>
  <c r="BA108" i="82"/>
  <c r="BB108" i="82"/>
  <c r="BC108" i="82"/>
  <c r="BD108" i="82"/>
  <c r="BE108" i="82"/>
  <c r="AY108" i="82"/>
  <c r="AX108" i="82"/>
  <c r="AM108" i="82"/>
  <c r="O108" i="82"/>
  <c r="AZ107" i="82" a="1"/>
  <c r="AZ107" i="82"/>
  <c r="Y107" i="82"/>
  <c r="Z107" i="82"/>
  <c r="AK107" i="82"/>
  <c r="AN107" i="82"/>
  <c r="BA107" i="82"/>
  <c r="BB107" i="82"/>
  <c r="BC107" i="82"/>
  <c r="BD107" i="82"/>
  <c r="BE107" i="82"/>
  <c r="AY107" i="82"/>
  <c r="AX107" i="82"/>
  <c r="AM107" i="82"/>
  <c r="O107" i="82"/>
  <c r="AZ106" i="82" a="1"/>
  <c r="AZ106" i="82"/>
  <c r="Y106" i="82"/>
  <c r="Z106" i="82"/>
  <c r="AK106" i="82"/>
  <c r="AN106" i="82"/>
  <c r="BA106" i="82"/>
  <c r="BB106" i="82"/>
  <c r="BC106" i="82"/>
  <c r="BD106" i="82"/>
  <c r="BE106" i="82"/>
  <c r="AY106" i="82"/>
  <c r="AX106" i="82"/>
  <c r="AM106" i="82"/>
  <c r="O106" i="82"/>
  <c r="AZ105" i="82" a="1"/>
  <c r="AZ105" i="82"/>
  <c r="Y105" i="82"/>
  <c r="Z105" i="82"/>
  <c r="AK105" i="82"/>
  <c r="AN105" i="82"/>
  <c r="BA105" i="82"/>
  <c r="BB105" i="82"/>
  <c r="BC105" i="82"/>
  <c r="BD105" i="82"/>
  <c r="BE105" i="82"/>
  <c r="AY105" i="82"/>
  <c r="AX105" i="82"/>
  <c r="AM105" i="82"/>
  <c r="O105" i="82"/>
  <c r="AZ104" i="82" a="1"/>
  <c r="AZ104" i="82"/>
  <c r="Y104" i="82"/>
  <c r="Z104" i="82"/>
  <c r="AK104" i="82"/>
  <c r="AN104" i="82"/>
  <c r="BA104" i="82"/>
  <c r="BB104" i="82"/>
  <c r="BC104" i="82"/>
  <c r="BD104" i="82"/>
  <c r="BE104" i="82"/>
  <c r="AY104" i="82"/>
  <c r="AX104" i="82"/>
  <c r="AM104" i="82"/>
  <c r="O104" i="82"/>
  <c r="AZ103" i="82" a="1"/>
  <c r="AZ103" i="82"/>
  <c r="Y103" i="82"/>
  <c r="Z103" i="82"/>
  <c r="AK103" i="82"/>
  <c r="AN103" i="82"/>
  <c r="BA103" i="82"/>
  <c r="BB103" i="82"/>
  <c r="BC103" i="82"/>
  <c r="BD103" i="82"/>
  <c r="BE103" i="82"/>
  <c r="AY103" i="82"/>
  <c r="AX103" i="82"/>
  <c r="AM103" i="82"/>
  <c r="O103" i="82"/>
  <c r="AZ102" i="82" a="1"/>
  <c r="AZ102" i="82"/>
  <c r="Y102" i="82"/>
  <c r="Z102" i="82"/>
  <c r="AK102" i="82"/>
  <c r="AN102" i="82"/>
  <c r="BA102" i="82"/>
  <c r="BB102" i="82"/>
  <c r="BC102" i="82"/>
  <c r="BD102" i="82"/>
  <c r="BE102" i="82"/>
  <c r="AY102" i="82"/>
  <c r="AX102" i="82"/>
  <c r="AM102" i="82"/>
  <c r="O102" i="82"/>
  <c r="AZ101" i="82" a="1"/>
  <c r="AZ101" i="82"/>
  <c r="Y101" i="82"/>
  <c r="Z101" i="82"/>
  <c r="AK101" i="82"/>
  <c r="AN101" i="82"/>
  <c r="BA101" i="82"/>
  <c r="BB101" i="82"/>
  <c r="BC101" i="82"/>
  <c r="BD101" i="82"/>
  <c r="BE101" i="82"/>
  <c r="AY101" i="82"/>
  <c r="AX101" i="82"/>
  <c r="AM101" i="82"/>
  <c r="O101" i="82"/>
  <c r="AZ100" i="82" a="1"/>
  <c r="AZ100" i="82"/>
  <c r="Y100" i="82"/>
  <c r="Z100" i="82"/>
  <c r="AK100" i="82"/>
  <c r="AN100" i="82"/>
  <c r="BA100" i="82"/>
  <c r="BB100" i="82"/>
  <c r="BC100" i="82"/>
  <c r="BD100" i="82"/>
  <c r="BE100" i="82"/>
  <c r="AY100" i="82"/>
  <c r="AX100" i="82"/>
  <c r="AM100" i="82"/>
  <c r="O100" i="82"/>
  <c r="AZ99" i="82" a="1"/>
  <c r="AZ99" i="82"/>
  <c r="Y99" i="82"/>
  <c r="Z99" i="82"/>
  <c r="AK99" i="82"/>
  <c r="AN99" i="82"/>
  <c r="BA99" i="82"/>
  <c r="BB99" i="82"/>
  <c r="BC99" i="82"/>
  <c r="BD99" i="82"/>
  <c r="BE99" i="82"/>
  <c r="AY99" i="82"/>
  <c r="AX99" i="82"/>
  <c r="AM99" i="82"/>
  <c r="O99" i="82"/>
  <c r="AZ98" i="82" a="1"/>
  <c r="AZ98" i="82"/>
  <c r="Y98" i="82"/>
  <c r="Z98" i="82"/>
  <c r="AK98" i="82"/>
  <c r="AN98" i="82"/>
  <c r="BA98" i="82"/>
  <c r="BB98" i="82"/>
  <c r="BC98" i="82"/>
  <c r="BD98" i="82"/>
  <c r="BE98" i="82"/>
  <c r="AY98" i="82"/>
  <c r="AX98" i="82"/>
  <c r="AM98" i="82"/>
  <c r="O98" i="82"/>
  <c r="AZ97" i="82" a="1"/>
  <c r="AZ97" i="82"/>
  <c r="Y97" i="82"/>
  <c r="Z97" i="82"/>
  <c r="AK97" i="82"/>
  <c r="AN97" i="82"/>
  <c r="BA97" i="82"/>
  <c r="BB97" i="82"/>
  <c r="BC97" i="82"/>
  <c r="BD97" i="82"/>
  <c r="BE97" i="82"/>
  <c r="AY97" i="82"/>
  <c r="AX97" i="82"/>
  <c r="AM97" i="82"/>
  <c r="O97" i="82"/>
  <c r="AZ96" i="82" a="1"/>
  <c r="AZ96" i="82"/>
  <c r="Y96" i="82"/>
  <c r="Z96" i="82"/>
  <c r="AK96" i="82"/>
  <c r="AN96" i="82"/>
  <c r="BA96" i="82"/>
  <c r="BB96" i="82"/>
  <c r="BC96" i="82"/>
  <c r="BD96" i="82"/>
  <c r="BE96" i="82"/>
  <c r="AY96" i="82"/>
  <c r="AX96" i="82"/>
  <c r="AM96" i="82"/>
  <c r="O96" i="82"/>
  <c r="AZ95" i="82" a="1"/>
  <c r="AZ95" i="82"/>
  <c r="Y95" i="82"/>
  <c r="Z95" i="82"/>
  <c r="AK95" i="82"/>
  <c r="AN95" i="82"/>
  <c r="BA95" i="82"/>
  <c r="BB95" i="82"/>
  <c r="BC95" i="82"/>
  <c r="BD95" i="82"/>
  <c r="BE95" i="82"/>
  <c r="AY95" i="82"/>
  <c r="AX95" i="82"/>
  <c r="AM95" i="82"/>
  <c r="O95" i="82"/>
  <c r="AZ94" i="82" a="1"/>
  <c r="AZ94" i="82"/>
  <c r="Y94" i="82"/>
  <c r="Z94" i="82"/>
  <c r="AK94" i="82"/>
  <c r="AN94" i="82"/>
  <c r="BA94" i="82"/>
  <c r="BB94" i="82"/>
  <c r="BC94" i="82"/>
  <c r="BD94" i="82"/>
  <c r="BE94" i="82"/>
  <c r="AY94" i="82"/>
  <c r="AX94" i="82"/>
  <c r="AM94" i="82"/>
  <c r="O94" i="82"/>
  <c r="AZ93" i="82" a="1"/>
  <c r="AZ93" i="82"/>
  <c r="Y93" i="82"/>
  <c r="Z93" i="82"/>
  <c r="AK93" i="82"/>
  <c r="AN93" i="82"/>
  <c r="BA93" i="82"/>
  <c r="BB93" i="82"/>
  <c r="BC93" i="82"/>
  <c r="BD93" i="82"/>
  <c r="BE93" i="82"/>
  <c r="AY93" i="82"/>
  <c r="AX93" i="82"/>
  <c r="AM93" i="82"/>
  <c r="O93" i="82"/>
  <c r="AZ92" i="82" a="1"/>
  <c r="AZ92" i="82"/>
  <c r="Y92" i="82"/>
  <c r="Z92" i="82"/>
  <c r="AK92" i="82"/>
  <c r="AN92" i="82"/>
  <c r="BA92" i="82"/>
  <c r="BB92" i="82"/>
  <c r="BC92" i="82"/>
  <c r="BD92" i="82"/>
  <c r="BE92" i="82"/>
  <c r="AY92" i="82"/>
  <c r="AX92" i="82"/>
  <c r="AM92" i="82"/>
  <c r="O92" i="82"/>
  <c r="AZ91" i="82" a="1"/>
  <c r="AZ91" i="82"/>
  <c r="Y91" i="82"/>
  <c r="Z91" i="82"/>
  <c r="AK91" i="82"/>
  <c r="AN91" i="82"/>
  <c r="BA91" i="82"/>
  <c r="BB91" i="82"/>
  <c r="BC91" i="82"/>
  <c r="BD91" i="82"/>
  <c r="BE91" i="82"/>
  <c r="AY91" i="82"/>
  <c r="AX91" i="82"/>
  <c r="AM91" i="82"/>
  <c r="O91" i="82"/>
  <c r="AZ90" i="82" a="1"/>
  <c r="AZ90" i="82"/>
  <c r="Y90" i="82"/>
  <c r="Z90" i="82"/>
  <c r="AK90" i="82"/>
  <c r="AN90" i="82"/>
  <c r="BA90" i="82"/>
  <c r="BB90" i="82"/>
  <c r="BC90" i="82"/>
  <c r="BD90" i="82"/>
  <c r="BE90" i="82"/>
  <c r="AY90" i="82"/>
  <c r="AX90" i="82"/>
  <c r="AM90" i="82"/>
  <c r="O90" i="82"/>
  <c r="AZ89" i="82" a="1"/>
  <c r="AZ89" i="82"/>
  <c r="Y89" i="82"/>
  <c r="Z89" i="82"/>
  <c r="AK89" i="82"/>
  <c r="AN89" i="82"/>
  <c r="BA89" i="82"/>
  <c r="BB89" i="82"/>
  <c r="BC89" i="82"/>
  <c r="BD89" i="82"/>
  <c r="BE89" i="82"/>
  <c r="AY89" i="82"/>
  <c r="AX89" i="82"/>
  <c r="AM89" i="82"/>
  <c r="O89" i="82"/>
  <c r="AZ88" i="82" a="1"/>
  <c r="AZ88" i="82"/>
  <c r="Y88" i="82"/>
  <c r="Z88" i="82"/>
  <c r="AK88" i="82"/>
  <c r="AN88" i="82"/>
  <c r="BA88" i="82"/>
  <c r="BB88" i="82"/>
  <c r="BC88" i="82"/>
  <c r="BD88" i="82"/>
  <c r="BE88" i="82"/>
  <c r="AY88" i="82"/>
  <c r="AX88" i="82"/>
  <c r="AM88" i="82"/>
  <c r="O88" i="82"/>
  <c r="AZ87" i="82" a="1"/>
  <c r="AZ87" i="82"/>
  <c r="Y87" i="82"/>
  <c r="Z87" i="82"/>
  <c r="AK87" i="82"/>
  <c r="AN87" i="82"/>
  <c r="BA87" i="82"/>
  <c r="BB87" i="82"/>
  <c r="BC87" i="82"/>
  <c r="BD87" i="82"/>
  <c r="BE87" i="82"/>
  <c r="AY87" i="82"/>
  <c r="AX87" i="82"/>
  <c r="AM87" i="82"/>
  <c r="O87" i="82"/>
  <c r="AZ86" i="82" a="1"/>
  <c r="AZ86" i="82"/>
  <c r="Y86" i="82"/>
  <c r="Z86" i="82"/>
  <c r="AK86" i="82"/>
  <c r="AN86" i="82"/>
  <c r="BA86" i="82"/>
  <c r="BB86" i="82"/>
  <c r="BC86" i="82"/>
  <c r="BD86" i="82"/>
  <c r="BE86" i="82"/>
  <c r="AY86" i="82"/>
  <c r="AX86" i="82"/>
  <c r="AM86" i="82"/>
  <c r="O86" i="82"/>
  <c r="AZ85" i="82" a="1"/>
  <c r="AZ85" i="82"/>
  <c r="Y85" i="82"/>
  <c r="Z85" i="82"/>
  <c r="AK85" i="82"/>
  <c r="AN85" i="82"/>
  <c r="BA85" i="82"/>
  <c r="BB85" i="82"/>
  <c r="BC85" i="82"/>
  <c r="BD85" i="82"/>
  <c r="BE85" i="82"/>
  <c r="AY85" i="82"/>
  <c r="AX85" i="82"/>
  <c r="AM85" i="82"/>
  <c r="O85" i="82"/>
  <c r="AZ84" i="82" a="1"/>
  <c r="AZ84" i="82"/>
  <c r="Y84" i="82"/>
  <c r="Z84" i="82"/>
  <c r="AK84" i="82"/>
  <c r="AN84" i="82"/>
  <c r="BA84" i="82"/>
  <c r="BB84" i="82"/>
  <c r="BC84" i="82"/>
  <c r="BD84" i="82"/>
  <c r="BE84" i="82"/>
  <c r="AY84" i="82"/>
  <c r="AX84" i="82"/>
  <c r="AM84" i="82"/>
  <c r="O84" i="82"/>
  <c r="AZ83" i="82" a="1"/>
  <c r="AZ83" i="82"/>
  <c r="Y83" i="82"/>
  <c r="Z83" i="82"/>
  <c r="AK83" i="82"/>
  <c r="AN83" i="82"/>
  <c r="BA83" i="82"/>
  <c r="BB83" i="82"/>
  <c r="BC83" i="82"/>
  <c r="BD83" i="82"/>
  <c r="BE83" i="82"/>
  <c r="AY83" i="82"/>
  <c r="AX83" i="82"/>
  <c r="AM83" i="82"/>
  <c r="O83" i="82"/>
  <c r="AZ82" i="82" a="1"/>
  <c r="AZ82" i="82"/>
  <c r="Y82" i="82"/>
  <c r="Z82" i="82"/>
  <c r="AK82" i="82"/>
  <c r="AN82" i="82"/>
  <c r="BA82" i="82"/>
  <c r="BB82" i="82"/>
  <c r="BC82" i="82"/>
  <c r="BD82" i="82"/>
  <c r="BE82" i="82"/>
  <c r="AY82" i="82"/>
  <c r="AX82" i="82"/>
  <c r="AM82" i="82"/>
  <c r="O82" i="82"/>
  <c r="AZ81" i="82" a="1"/>
  <c r="AZ81" i="82"/>
  <c r="Y81" i="82"/>
  <c r="Z81" i="82"/>
  <c r="AK81" i="82"/>
  <c r="AN81" i="82"/>
  <c r="BA81" i="82"/>
  <c r="BB81" i="82"/>
  <c r="BC81" i="82"/>
  <c r="BD81" i="82"/>
  <c r="BE81" i="82"/>
  <c r="AY81" i="82"/>
  <c r="AX81" i="82"/>
  <c r="AM81" i="82"/>
  <c r="O81" i="82"/>
  <c r="AZ80" i="82" a="1"/>
  <c r="AZ80" i="82"/>
  <c r="Y80" i="82"/>
  <c r="Z80" i="82"/>
  <c r="AK80" i="82"/>
  <c r="AN80" i="82"/>
  <c r="BA80" i="82"/>
  <c r="BB80" i="82"/>
  <c r="BC80" i="82"/>
  <c r="BD80" i="82"/>
  <c r="BE80" i="82"/>
  <c r="AY80" i="82"/>
  <c r="AX80" i="82"/>
  <c r="AM80" i="82"/>
  <c r="O80" i="82"/>
  <c r="AZ79" i="82" a="1"/>
  <c r="AZ79" i="82"/>
  <c r="Y79" i="82"/>
  <c r="Z79" i="82"/>
  <c r="AK79" i="82"/>
  <c r="AN79" i="82"/>
  <c r="BA79" i="82"/>
  <c r="BB79" i="82"/>
  <c r="BC79" i="82"/>
  <c r="BD79" i="82"/>
  <c r="BE79" i="82"/>
  <c r="AY79" i="82"/>
  <c r="AX79" i="82"/>
  <c r="AM79" i="82"/>
  <c r="O79" i="82"/>
  <c r="AZ78" i="82" a="1"/>
  <c r="AZ78" i="82"/>
  <c r="Y78" i="82"/>
  <c r="Z78" i="82"/>
  <c r="AK78" i="82"/>
  <c r="AN78" i="82"/>
  <c r="BA78" i="82"/>
  <c r="BB78" i="82"/>
  <c r="BC78" i="82"/>
  <c r="BD78" i="82"/>
  <c r="BE78" i="82"/>
  <c r="AY78" i="82"/>
  <c r="AX78" i="82"/>
  <c r="AM78" i="82"/>
  <c r="O78" i="82"/>
  <c r="AZ77" i="82" a="1"/>
  <c r="AZ77" i="82"/>
  <c r="Y77" i="82"/>
  <c r="Z77" i="82"/>
  <c r="AK77" i="82"/>
  <c r="AN77" i="82"/>
  <c r="BA77" i="82"/>
  <c r="BB77" i="82"/>
  <c r="BC77" i="82"/>
  <c r="BD77" i="82"/>
  <c r="BE77" i="82"/>
  <c r="AY77" i="82"/>
  <c r="AX77" i="82"/>
  <c r="AM77" i="82"/>
  <c r="O77" i="82"/>
  <c r="AZ76" i="82" a="1"/>
  <c r="AZ76" i="82"/>
  <c r="Y76" i="82"/>
  <c r="Z76" i="82"/>
  <c r="AK76" i="82"/>
  <c r="AN76" i="82"/>
  <c r="BA76" i="82"/>
  <c r="BB76" i="82"/>
  <c r="BC76" i="82"/>
  <c r="BD76" i="82"/>
  <c r="BE76" i="82"/>
  <c r="AY76" i="82"/>
  <c r="AX76" i="82"/>
  <c r="AM76" i="82"/>
  <c r="O76" i="82"/>
  <c r="AZ75" i="82" a="1"/>
  <c r="AZ75" i="82"/>
  <c r="Y75" i="82"/>
  <c r="Z75" i="82"/>
  <c r="AK75" i="82"/>
  <c r="AN75" i="82"/>
  <c r="BA75" i="82"/>
  <c r="BB75" i="82"/>
  <c r="BC75" i="82"/>
  <c r="BD75" i="82"/>
  <c r="BE75" i="82"/>
  <c r="AY75" i="82"/>
  <c r="AX75" i="82"/>
  <c r="AM75" i="82"/>
  <c r="O75" i="82"/>
  <c r="AZ74" i="82" a="1"/>
  <c r="AZ74" i="82"/>
  <c r="Y74" i="82"/>
  <c r="Z74" i="82"/>
  <c r="AK74" i="82"/>
  <c r="AN74" i="82"/>
  <c r="BA74" i="82"/>
  <c r="BB74" i="82"/>
  <c r="BC74" i="82"/>
  <c r="BD74" i="82"/>
  <c r="BE74" i="82"/>
  <c r="AY74" i="82"/>
  <c r="AX74" i="82"/>
  <c r="AM74" i="82"/>
  <c r="O74" i="82"/>
  <c r="AZ73" i="82" a="1"/>
  <c r="AZ73" i="82"/>
  <c r="Y73" i="82"/>
  <c r="Z73" i="82"/>
  <c r="AK73" i="82"/>
  <c r="AN73" i="82"/>
  <c r="BA73" i="82"/>
  <c r="BB73" i="82"/>
  <c r="BC73" i="82"/>
  <c r="BD73" i="82"/>
  <c r="BE73" i="82"/>
  <c r="AY73" i="82"/>
  <c r="AX73" i="82"/>
  <c r="AM73" i="82"/>
  <c r="O73" i="82"/>
  <c r="AZ72" i="82" a="1"/>
  <c r="AZ72" i="82"/>
  <c r="Y72" i="82"/>
  <c r="Z72" i="82"/>
  <c r="AK72" i="82"/>
  <c r="AN72" i="82"/>
  <c r="BA72" i="82"/>
  <c r="BB72" i="82"/>
  <c r="BC72" i="82"/>
  <c r="BD72" i="82"/>
  <c r="BE72" i="82"/>
  <c r="AY72" i="82"/>
  <c r="AX72" i="82"/>
  <c r="AM72" i="82"/>
  <c r="O72" i="82"/>
  <c r="AZ71" i="82" a="1"/>
  <c r="AZ71" i="82"/>
  <c r="Y71" i="82"/>
  <c r="Z71" i="82"/>
  <c r="AK71" i="82"/>
  <c r="AN71" i="82"/>
  <c r="BA71" i="82"/>
  <c r="BB71" i="82"/>
  <c r="BC71" i="82"/>
  <c r="BD71" i="82"/>
  <c r="BE71" i="82"/>
  <c r="AY71" i="82"/>
  <c r="AX71" i="82"/>
  <c r="AM71" i="82"/>
  <c r="O71" i="82"/>
  <c r="AZ70" i="82" a="1"/>
  <c r="AZ70" i="82"/>
  <c r="Y70" i="82"/>
  <c r="Z70" i="82"/>
  <c r="AK70" i="82"/>
  <c r="AN70" i="82"/>
  <c r="BA70" i="82"/>
  <c r="BB70" i="82"/>
  <c r="BC70" i="82"/>
  <c r="BD70" i="82"/>
  <c r="BE70" i="82"/>
  <c r="AY70" i="82"/>
  <c r="AX70" i="82"/>
  <c r="AM70" i="82"/>
  <c r="O70" i="82"/>
  <c r="AZ69" i="82" a="1"/>
  <c r="AZ69" i="82"/>
  <c r="Y69" i="82"/>
  <c r="Z69" i="82"/>
  <c r="AK69" i="82"/>
  <c r="AN69" i="82"/>
  <c r="BA69" i="82"/>
  <c r="BB69" i="82"/>
  <c r="BC69" i="82"/>
  <c r="BD69" i="82"/>
  <c r="BE69" i="82"/>
  <c r="AY69" i="82"/>
  <c r="AX69" i="82"/>
  <c r="AM69" i="82"/>
  <c r="O69" i="82"/>
  <c r="AZ68" i="82" a="1"/>
  <c r="AZ68" i="82"/>
  <c r="Y68" i="82"/>
  <c r="Z68" i="82"/>
  <c r="AK68" i="82"/>
  <c r="AN68" i="82"/>
  <c r="BA68" i="82"/>
  <c r="BB68" i="82"/>
  <c r="BC68" i="82"/>
  <c r="BD68" i="82"/>
  <c r="BE68" i="82"/>
  <c r="AY68" i="82"/>
  <c r="AX68" i="82"/>
  <c r="AM68" i="82"/>
  <c r="O68" i="82"/>
  <c r="AZ67" i="82" a="1"/>
  <c r="AZ67" i="82"/>
  <c r="Y67" i="82"/>
  <c r="Z67" i="82"/>
  <c r="AK67" i="82"/>
  <c r="AN67" i="82"/>
  <c r="BA67" i="82"/>
  <c r="BB67" i="82"/>
  <c r="BC67" i="82"/>
  <c r="BD67" i="82"/>
  <c r="BE67" i="82"/>
  <c r="AY67" i="82"/>
  <c r="AX67" i="82"/>
  <c r="AM67" i="82"/>
  <c r="O67" i="82"/>
  <c r="AZ66" i="82" a="1"/>
  <c r="AZ66" i="82"/>
  <c r="Y66" i="82"/>
  <c r="Z66" i="82"/>
  <c r="AK66" i="82"/>
  <c r="AN66" i="82"/>
  <c r="BA66" i="82"/>
  <c r="BB66" i="82"/>
  <c r="BC66" i="82"/>
  <c r="BD66" i="82"/>
  <c r="BE66" i="82"/>
  <c r="AY66" i="82"/>
  <c r="AX66" i="82"/>
  <c r="AM66" i="82"/>
  <c r="O66" i="82"/>
  <c r="AZ65" i="82" a="1"/>
  <c r="AZ65" i="82"/>
  <c r="Y65" i="82"/>
  <c r="Z65" i="82"/>
  <c r="AK65" i="82"/>
  <c r="AN65" i="82"/>
  <c r="BA65" i="82"/>
  <c r="BB65" i="82"/>
  <c r="BC65" i="82"/>
  <c r="BD65" i="82"/>
  <c r="BE65" i="82"/>
  <c r="AY65" i="82"/>
  <c r="AX65" i="82"/>
  <c r="AM65" i="82"/>
  <c r="O65" i="82"/>
  <c r="AZ64" i="82" a="1"/>
  <c r="AZ64" i="82"/>
  <c r="Y64" i="82"/>
  <c r="Z64" i="82"/>
  <c r="AK64" i="82"/>
  <c r="AN64" i="82"/>
  <c r="BA64" i="82"/>
  <c r="BB64" i="82"/>
  <c r="BC64" i="82"/>
  <c r="BD64" i="82"/>
  <c r="BE64" i="82"/>
  <c r="AY64" i="82"/>
  <c r="AX64" i="82"/>
  <c r="AM64" i="82"/>
  <c r="O64" i="82"/>
  <c r="AZ63" i="82" a="1"/>
  <c r="AZ63" i="82"/>
  <c r="Y63" i="82"/>
  <c r="Z63" i="82"/>
  <c r="AK63" i="82"/>
  <c r="AN63" i="82"/>
  <c r="BA63" i="82"/>
  <c r="BB63" i="82"/>
  <c r="BC63" i="82"/>
  <c r="BD63" i="82"/>
  <c r="BE63" i="82"/>
  <c r="AY63" i="82"/>
  <c r="AX63" i="82"/>
  <c r="AM63" i="82"/>
  <c r="O63" i="82"/>
  <c r="AZ62" i="82" a="1"/>
  <c r="AZ62" i="82"/>
  <c r="Y62" i="82"/>
  <c r="Z62" i="82"/>
  <c r="AK62" i="82"/>
  <c r="AN62" i="82"/>
  <c r="BA62" i="82"/>
  <c r="BB62" i="82"/>
  <c r="BC62" i="82"/>
  <c r="BD62" i="82"/>
  <c r="BE62" i="82"/>
  <c r="AY62" i="82"/>
  <c r="AX62" i="82"/>
  <c r="AM62" i="82"/>
  <c r="O62" i="82"/>
  <c r="AZ61" i="82" a="1"/>
  <c r="AZ61" i="82"/>
  <c r="Y61" i="82"/>
  <c r="Z61" i="82"/>
  <c r="AK61" i="82"/>
  <c r="AN61" i="82"/>
  <c r="BA61" i="82"/>
  <c r="BB61" i="82"/>
  <c r="BC61" i="82"/>
  <c r="BD61" i="82"/>
  <c r="BE61" i="82"/>
  <c r="AY61" i="82"/>
  <c r="AX61" i="82"/>
  <c r="AM61" i="82"/>
  <c r="O61" i="82"/>
  <c r="AZ60" i="82" a="1"/>
  <c r="AZ60" i="82"/>
  <c r="Y60" i="82"/>
  <c r="Z60" i="82"/>
  <c r="AK60" i="82"/>
  <c r="AN60" i="82"/>
  <c r="BA60" i="82"/>
  <c r="BB60" i="82"/>
  <c r="BC60" i="82"/>
  <c r="BD60" i="82"/>
  <c r="BE60" i="82"/>
  <c r="AY60" i="82"/>
  <c r="AX60" i="82"/>
  <c r="AM60" i="82"/>
  <c r="O60" i="82"/>
  <c r="AZ59" i="82" a="1"/>
  <c r="AZ59" i="82"/>
  <c r="Y59" i="82"/>
  <c r="Z59" i="82"/>
  <c r="AK59" i="82"/>
  <c r="AN59" i="82"/>
  <c r="BA59" i="82"/>
  <c r="BB59" i="82"/>
  <c r="BC59" i="82"/>
  <c r="BD59" i="82"/>
  <c r="BE59" i="82"/>
  <c r="AY59" i="82"/>
  <c r="AX59" i="82"/>
  <c r="AM59" i="82"/>
  <c r="O59" i="82"/>
  <c r="AZ58" i="82" a="1"/>
  <c r="AZ58" i="82"/>
  <c r="Y58" i="82"/>
  <c r="Z58" i="82"/>
  <c r="AK58" i="82"/>
  <c r="AN58" i="82"/>
  <c r="BA58" i="82"/>
  <c r="BB58" i="82"/>
  <c r="BC58" i="82"/>
  <c r="BD58" i="82"/>
  <c r="BE58" i="82"/>
  <c r="AY58" i="82"/>
  <c r="AX58" i="82"/>
  <c r="AM58" i="82"/>
  <c r="O58" i="82"/>
  <c r="AZ57" i="82" a="1"/>
  <c r="AZ57" i="82"/>
  <c r="Y57" i="82"/>
  <c r="Z57" i="82"/>
  <c r="AK57" i="82"/>
  <c r="AN57" i="82"/>
  <c r="BA57" i="82"/>
  <c r="BB57" i="82"/>
  <c r="BC57" i="82"/>
  <c r="BD57" i="82"/>
  <c r="BE57" i="82"/>
  <c r="AY57" i="82"/>
  <c r="AX57" i="82"/>
  <c r="AM57" i="82"/>
  <c r="O57" i="82"/>
  <c r="AZ56" i="82" a="1"/>
  <c r="AZ56" i="82"/>
  <c r="Y56" i="82"/>
  <c r="Z56" i="82"/>
  <c r="AK56" i="82"/>
  <c r="AN56" i="82"/>
  <c r="BA56" i="82"/>
  <c r="BB56" i="82"/>
  <c r="BC56" i="82"/>
  <c r="BD56" i="82"/>
  <c r="BE56" i="82"/>
  <c r="AY56" i="82"/>
  <c r="AX56" i="82"/>
  <c r="AM56" i="82"/>
  <c r="O56" i="82"/>
  <c r="AZ55" i="82" a="1"/>
  <c r="AZ55" i="82"/>
  <c r="Y55" i="82"/>
  <c r="Z55" i="82"/>
  <c r="AK55" i="82"/>
  <c r="AN55" i="82"/>
  <c r="BA55" i="82"/>
  <c r="BB55" i="82"/>
  <c r="BC55" i="82"/>
  <c r="BD55" i="82"/>
  <c r="BE55" i="82"/>
  <c r="AY55" i="82"/>
  <c r="AX55" i="82"/>
  <c r="AM55" i="82"/>
  <c r="O55" i="82"/>
  <c r="AZ54" i="82" a="1"/>
  <c r="AZ54" i="82"/>
  <c r="Y54" i="82"/>
  <c r="Z54" i="82"/>
  <c r="AK54" i="82"/>
  <c r="AN54" i="82"/>
  <c r="BA54" i="82"/>
  <c r="BB54" i="82"/>
  <c r="BC54" i="82"/>
  <c r="BD54" i="82"/>
  <c r="BE54" i="82"/>
  <c r="AY54" i="82"/>
  <c r="AX54" i="82"/>
  <c r="AM54" i="82"/>
  <c r="O54" i="82"/>
  <c r="AZ53" i="82" a="1"/>
  <c r="AZ53" i="82"/>
  <c r="Y53" i="82"/>
  <c r="Z53" i="82"/>
  <c r="AK53" i="82"/>
  <c r="AN53" i="82"/>
  <c r="BA53" i="82"/>
  <c r="BB53" i="82"/>
  <c r="BC53" i="82"/>
  <c r="BD53" i="82"/>
  <c r="BE53" i="82"/>
  <c r="AY53" i="82"/>
  <c r="AX53" i="82"/>
  <c r="AM53" i="82"/>
  <c r="O53" i="82"/>
  <c r="AZ52" i="82" a="1"/>
  <c r="AZ52" i="82"/>
  <c r="Y52" i="82"/>
  <c r="Z52" i="82"/>
  <c r="AK52" i="82"/>
  <c r="AN52" i="82"/>
  <c r="BA52" i="82"/>
  <c r="BB52" i="82"/>
  <c r="BC52" i="82"/>
  <c r="BD52" i="82"/>
  <c r="BE52" i="82"/>
  <c r="AY52" i="82"/>
  <c r="AX52" i="82"/>
  <c r="AM52" i="82"/>
  <c r="O52" i="82"/>
  <c r="AZ51" i="82" a="1"/>
  <c r="AZ51" i="82"/>
  <c r="Y51" i="82"/>
  <c r="Z51" i="82"/>
  <c r="AK51" i="82"/>
  <c r="AN51" i="82"/>
  <c r="BA51" i="82"/>
  <c r="BB51" i="82"/>
  <c r="BC51" i="82"/>
  <c r="BD51" i="82"/>
  <c r="BE51" i="82"/>
  <c r="AY51" i="82"/>
  <c r="AX51" i="82"/>
  <c r="AM51" i="82"/>
  <c r="O51" i="82"/>
  <c r="AZ50" i="82" a="1"/>
  <c r="AZ50" i="82"/>
  <c r="Y50" i="82"/>
  <c r="Z50" i="82"/>
  <c r="AK50" i="82"/>
  <c r="AN50" i="82"/>
  <c r="BA50" i="82"/>
  <c r="BB50" i="82"/>
  <c r="BC50" i="82"/>
  <c r="BD50" i="82"/>
  <c r="BE50" i="82"/>
  <c r="AY50" i="82"/>
  <c r="AX50" i="82"/>
  <c r="AM50" i="82"/>
  <c r="O50" i="82"/>
  <c r="AZ49" i="82" a="1"/>
  <c r="AZ49" i="82"/>
  <c r="Y49" i="82"/>
  <c r="Z49" i="82"/>
  <c r="AK49" i="82"/>
  <c r="AN49" i="82"/>
  <c r="BA49" i="82"/>
  <c r="BB49" i="82"/>
  <c r="BC49" i="82"/>
  <c r="BD49" i="82"/>
  <c r="BE49" i="82"/>
  <c r="AY49" i="82"/>
  <c r="AX49" i="82"/>
  <c r="AM49" i="82"/>
  <c r="O49" i="82"/>
  <c r="AZ48" i="82" a="1"/>
  <c r="AZ48" i="82"/>
  <c r="Y48" i="82"/>
  <c r="Z48" i="82"/>
  <c r="AK48" i="82"/>
  <c r="AN48" i="82"/>
  <c r="BA48" i="82"/>
  <c r="BB48" i="82"/>
  <c r="BC48" i="82"/>
  <c r="BD48" i="82"/>
  <c r="BE48" i="82"/>
  <c r="AY48" i="82"/>
  <c r="AX48" i="82"/>
  <c r="AM48" i="82"/>
  <c r="O48" i="82"/>
  <c r="AZ47" i="82" a="1"/>
  <c r="AZ47" i="82"/>
  <c r="Y47" i="82"/>
  <c r="Z47" i="82"/>
  <c r="AK47" i="82"/>
  <c r="AN47" i="82"/>
  <c r="BA47" i="82"/>
  <c r="BB47" i="82"/>
  <c r="BC47" i="82"/>
  <c r="BD47" i="82"/>
  <c r="BE47" i="82"/>
  <c r="AY47" i="82"/>
  <c r="AX47" i="82"/>
  <c r="AM47" i="82"/>
  <c r="O47" i="82"/>
  <c r="AZ46" i="82" a="1"/>
  <c r="AZ46" i="82"/>
  <c r="Y46" i="82"/>
  <c r="Z46" i="82"/>
  <c r="AK46" i="82"/>
  <c r="AN46" i="82"/>
  <c r="BA46" i="82"/>
  <c r="BB46" i="82"/>
  <c r="BC46" i="82"/>
  <c r="BD46" i="82"/>
  <c r="BE46" i="82"/>
  <c r="AY46" i="82"/>
  <c r="AX46" i="82"/>
  <c r="AM46" i="82"/>
  <c r="O46" i="82"/>
  <c r="AZ45" i="82" a="1"/>
  <c r="AZ45" i="82"/>
  <c r="Y45" i="82"/>
  <c r="Z45" i="82"/>
  <c r="AK45" i="82"/>
  <c r="AN45" i="82"/>
  <c r="BA45" i="82"/>
  <c r="BB45" i="82"/>
  <c r="BC45" i="82"/>
  <c r="BD45" i="82"/>
  <c r="BE45" i="82"/>
  <c r="AY45" i="82"/>
  <c r="AX45" i="82"/>
  <c r="AM45" i="82"/>
  <c r="O45" i="82"/>
  <c r="AZ44" i="82" a="1"/>
  <c r="AZ44" i="82"/>
  <c r="Y44" i="82"/>
  <c r="Z44" i="82"/>
  <c r="AK44" i="82"/>
  <c r="AN44" i="82"/>
  <c r="BA44" i="82"/>
  <c r="BB44" i="82"/>
  <c r="BC44" i="82"/>
  <c r="BD44" i="82"/>
  <c r="BE44" i="82"/>
  <c r="AY44" i="82"/>
  <c r="AX44" i="82"/>
  <c r="AM44" i="82"/>
  <c r="O44" i="82"/>
  <c r="AZ43" i="82" a="1"/>
  <c r="AZ43" i="82"/>
  <c r="Y43" i="82"/>
  <c r="Z43" i="82"/>
  <c r="AK43" i="82"/>
  <c r="AN43" i="82"/>
  <c r="BA43" i="82"/>
  <c r="BB43" i="82"/>
  <c r="BC43" i="82"/>
  <c r="BD43" i="82"/>
  <c r="BE43" i="82"/>
  <c r="AY43" i="82"/>
  <c r="AX43" i="82"/>
  <c r="AM43" i="82"/>
  <c r="O43" i="82"/>
  <c r="AZ42" i="82" a="1"/>
  <c r="AZ42" i="82"/>
  <c r="Y42" i="82"/>
  <c r="Z42" i="82"/>
  <c r="AK42" i="82"/>
  <c r="AN42" i="82"/>
  <c r="BA42" i="82"/>
  <c r="BB42" i="82"/>
  <c r="BC42" i="82"/>
  <c r="BD42" i="82"/>
  <c r="BE42" i="82"/>
  <c r="AY42" i="82"/>
  <c r="AX42" i="82"/>
  <c r="AM42" i="82"/>
  <c r="O42" i="82"/>
  <c r="AZ41" i="82" a="1"/>
  <c r="AZ41" i="82"/>
  <c r="Y41" i="82"/>
  <c r="Z41" i="82"/>
  <c r="AK41" i="82"/>
  <c r="AN41" i="82"/>
  <c r="BA41" i="82"/>
  <c r="BB41" i="82"/>
  <c r="BC41" i="82"/>
  <c r="BD41" i="82"/>
  <c r="BE41" i="82"/>
  <c r="AY41" i="82"/>
  <c r="AX41" i="82"/>
  <c r="AM41" i="82"/>
  <c r="O41" i="82"/>
  <c r="AZ40" i="82" a="1"/>
  <c r="AZ40" i="82"/>
  <c r="Y40" i="82"/>
  <c r="Z40" i="82"/>
  <c r="AK40" i="82"/>
  <c r="AN40" i="82"/>
  <c r="BA40" i="82"/>
  <c r="BB40" i="82"/>
  <c r="BC40" i="82"/>
  <c r="BD40" i="82"/>
  <c r="BE40" i="82"/>
  <c r="AY40" i="82"/>
  <c r="AX40" i="82"/>
  <c r="AM40" i="82"/>
  <c r="O40" i="82"/>
  <c r="AZ39" i="82" a="1"/>
  <c r="AZ39" i="82"/>
  <c r="Y39" i="82"/>
  <c r="Z39" i="82"/>
  <c r="AK39" i="82"/>
  <c r="AN39" i="82"/>
  <c r="BA39" i="82"/>
  <c r="BB39" i="82"/>
  <c r="BC39" i="82"/>
  <c r="BD39" i="82"/>
  <c r="BE39" i="82"/>
  <c r="AY39" i="82"/>
  <c r="AX39" i="82"/>
  <c r="AM39" i="82"/>
  <c r="O39" i="82"/>
  <c r="AZ38" i="82" a="1"/>
  <c r="AZ38" i="82"/>
  <c r="Y38" i="82"/>
  <c r="Z38" i="82"/>
  <c r="AK38" i="82"/>
  <c r="AN38" i="82"/>
  <c r="BA38" i="82"/>
  <c r="BB38" i="82"/>
  <c r="BC38" i="82"/>
  <c r="BD38" i="82"/>
  <c r="BE38" i="82"/>
  <c r="AY38" i="82"/>
  <c r="AX38" i="82"/>
  <c r="AM38" i="82"/>
  <c r="O38" i="82"/>
  <c r="AZ37" i="82" a="1"/>
  <c r="AZ37" i="82"/>
  <c r="Y37" i="82"/>
  <c r="Z37" i="82"/>
  <c r="AK37" i="82"/>
  <c r="AN37" i="82"/>
  <c r="BA37" i="82"/>
  <c r="BB37" i="82"/>
  <c r="BC37" i="82"/>
  <c r="BD37" i="82"/>
  <c r="BE37" i="82"/>
  <c r="AY37" i="82"/>
  <c r="AX37" i="82"/>
  <c r="AM37" i="82"/>
  <c r="O37" i="82"/>
  <c r="AZ36" i="82" a="1"/>
  <c r="AZ36" i="82"/>
  <c r="Y36" i="82"/>
  <c r="Z36" i="82"/>
  <c r="AK36" i="82"/>
  <c r="AN36" i="82"/>
  <c r="BA36" i="82"/>
  <c r="BB36" i="82"/>
  <c r="BC36" i="82"/>
  <c r="BD36" i="82"/>
  <c r="BE36" i="82"/>
  <c r="AY36" i="82"/>
  <c r="AX36" i="82"/>
  <c r="AM36" i="82"/>
  <c r="O36" i="82"/>
  <c r="AZ35" i="82" a="1"/>
  <c r="AZ35" i="82"/>
  <c r="Y35" i="82"/>
  <c r="Z35" i="82"/>
  <c r="AK35" i="82"/>
  <c r="AN35" i="82"/>
  <c r="BA35" i="82"/>
  <c r="BB35" i="82"/>
  <c r="BC35" i="82"/>
  <c r="BD35" i="82"/>
  <c r="BE35" i="82"/>
  <c r="AY35" i="82"/>
  <c r="AX35" i="82"/>
  <c r="AM35" i="82"/>
  <c r="O35" i="82"/>
  <c r="AZ34" i="82" a="1"/>
  <c r="AZ34" i="82"/>
  <c r="Y34" i="82"/>
  <c r="Z34" i="82"/>
  <c r="AK34" i="82"/>
  <c r="AN34" i="82"/>
  <c r="BA34" i="82"/>
  <c r="BB34" i="82"/>
  <c r="BC34" i="82"/>
  <c r="BD34" i="82"/>
  <c r="BE34" i="82"/>
  <c r="AY34" i="82"/>
  <c r="AX34" i="82"/>
  <c r="AM34" i="82"/>
  <c r="O34" i="82"/>
  <c r="AZ33" i="82" a="1"/>
  <c r="AZ33" i="82"/>
  <c r="Y33" i="82"/>
  <c r="Z33" i="82"/>
  <c r="AK33" i="82"/>
  <c r="AN33" i="82"/>
  <c r="BA33" i="82"/>
  <c r="BB33" i="82"/>
  <c r="BC33" i="82"/>
  <c r="BD33" i="82"/>
  <c r="BE33" i="82"/>
  <c r="AY33" i="82"/>
  <c r="AX33" i="82"/>
  <c r="AM33" i="82"/>
  <c r="O33" i="82"/>
  <c r="AZ32" i="82" a="1"/>
  <c r="AZ32" i="82"/>
  <c r="Y32" i="82"/>
  <c r="Z32" i="82"/>
  <c r="AK32" i="82"/>
  <c r="AN32" i="82"/>
  <c r="BA32" i="82"/>
  <c r="BB32" i="82"/>
  <c r="BC32" i="82"/>
  <c r="BD32" i="82"/>
  <c r="BE32" i="82"/>
  <c r="AY32" i="82"/>
  <c r="AX32" i="82"/>
  <c r="AM32" i="82"/>
  <c r="O32" i="82"/>
  <c r="AZ31" i="82" a="1"/>
  <c r="AZ31" i="82"/>
  <c r="Y31" i="82"/>
  <c r="Z31" i="82"/>
  <c r="AK31" i="82"/>
  <c r="AN31" i="82"/>
  <c r="BA31" i="82"/>
  <c r="BB31" i="82"/>
  <c r="BC31" i="82"/>
  <c r="BD31" i="82"/>
  <c r="BE31" i="82"/>
  <c r="AY31" i="82"/>
  <c r="AX31" i="82"/>
  <c r="AM31" i="82"/>
  <c r="O31" i="82"/>
  <c r="AZ30" i="82" a="1"/>
  <c r="AZ30" i="82"/>
  <c r="Y30" i="82"/>
  <c r="Z30" i="82"/>
  <c r="AK30" i="82"/>
  <c r="AN30" i="82"/>
  <c r="BA30" i="82"/>
  <c r="BB30" i="82"/>
  <c r="BC30" i="82"/>
  <c r="BD30" i="82"/>
  <c r="BE30" i="82"/>
  <c r="AY30" i="82"/>
  <c r="AX30" i="82"/>
  <c r="AM30" i="82"/>
  <c r="O30" i="82"/>
  <c r="AZ29" i="82" a="1"/>
  <c r="AZ29" i="82"/>
  <c r="Y29" i="82"/>
  <c r="Z29" i="82"/>
  <c r="AK29" i="82"/>
  <c r="AN29" i="82"/>
  <c r="BA29" i="82"/>
  <c r="BB29" i="82"/>
  <c r="BC29" i="82"/>
  <c r="BD29" i="82"/>
  <c r="BE29" i="82"/>
  <c r="AY29" i="82"/>
  <c r="AX29" i="82"/>
  <c r="AM29" i="82"/>
  <c r="O29" i="82"/>
  <c r="AZ28" i="82" a="1"/>
  <c r="AZ28" i="82"/>
  <c r="Y28" i="82"/>
  <c r="Z28" i="82"/>
  <c r="AK28" i="82"/>
  <c r="AN28" i="82"/>
  <c r="BA28" i="82"/>
  <c r="BB28" i="82"/>
  <c r="BC28" i="82"/>
  <c r="BD28" i="82"/>
  <c r="BE28" i="82"/>
  <c r="AY28" i="82"/>
  <c r="AX28" i="82"/>
  <c r="AM28" i="82"/>
  <c r="O28" i="82"/>
  <c r="AZ27" i="82" a="1"/>
  <c r="AZ27" i="82"/>
  <c r="Y27" i="82"/>
  <c r="Z27" i="82"/>
  <c r="AK27" i="82"/>
  <c r="AN27" i="82"/>
  <c r="BA27" i="82"/>
  <c r="BB27" i="82"/>
  <c r="BC27" i="82"/>
  <c r="BD27" i="82"/>
  <c r="BE27" i="82"/>
  <c r="AY27" i="82"/>
  <c r="AX27" i="82"/>
  <c r="AM27" i="82"/>
  <c r="O27" i="82"/>
  <c r="AZ26" i="82" a="1"/>
  <c r="AZ26" i="82"/>
  <c r="Y26" i="82"/>
  <c r="Z26" i="82"/>
  <c r="AK26" i="82"/>
  <c r="AN26" i="82"/>
  <c r="BA26" i="82"/>
  <c r="BB26" i="82"/>
  <c r="BC26" i="82"/>
  <c r="BD26" i="82"/>
  <c r="BE26" i="82"/>
  <c r="AY26" i="82"/>
  <c r="AX26" i="82"/>
  <c r="AM26" i="82"/>
  <c r="O26" i="82"/>
  <c r="AZ25" i="82" a="1"/>
  <c r="AZ25" i="82"/>
  <c r="Y25" i="82"/>
  <c r="Z25" i="82"/>
  <c r="AK25" i="82"/>
  <c r="AN25" i="82"/>
  <c r="BA25" i="82"/>
  <c r="BB25" i="82"/>
  <c r="BC25" i="82"/>
  <c r="BD25" i="82"/>
  <c r="BE25" i="82"/>
  <c r="AY25" i="82"/>
  <c r="AX25" i="82"/>
  <c r="AM25" i="82"/>
  <c r="O25" i="82"/>
  <c r="AZ24" i="82" a="1"/>
  <c r="AZ24" i="82"/>
  <c r="Y24" i="82"/>
  <c r="Z24" i="82"/>
  <c r="AK24" i="82"/>
  <c r="AN24" i="82"/>
  <c r="BA24" i="82"/>
  <c r="BB24" i="82"/>
  <c r="BC24" i="82"/>
  <c r="BD24" i="82"/>
  <c r="BE24" i="82"/>
  <c r="AY24" i="82"/>
  <c r="AX24" i="82"/>
  <c r="AM24" i="82"/>
  <c r="O24" i="82"/>
  <c r="AZ23" i="82" a="1"/>
  <c r="AZ23" i="82"/>
  <c r="Y23" i="82"/>
  <c r="Z23" i="82"/>
  <c r="AK23" i="82"/>
  <c r="AN23" i="82"/>
  <c r="BA23" i="82"/>
  <c r="BB23" i="82"/>
  <c r="BC23" i="82"/>
  <c r="BD23" i="82"/>
  <c r="BE23" i="82"/>
  <c r="AY23" i="82"/>
  <c r="AX23" i="82"/>
  <c r="AM23" i="82"/>
  <c r="O23" i="82"/>
  <c r="AZ22" i="82" a="1"/>
  <c r="AZ22" i="82"/>
  <c r="Y22" i="82"/>
  <c r="Z22" i="82"/>
  <c r="AK22" i="82"/>
  <c r="AN22" i="82"/>
  <c r="BA22" i="82"/>
  <c r="BB22" i="82"/>
  <c r="BC22" i="82"/>
  <c r="BD22" i="82"/>
  <c r="BE22" i="82"/>
  <c r="AY22" i="82"/>
  <c r="AX22" i="82"/>
  <c r="AM22" i="82"/>
  <c r="O22" i="82"/>
  <c r="AZ21" i="82" a="1"/>
  <c r="AZ21" i="82"/>
  <c r="Y21" i="82"/>
  <c r="Z21" i="82"/>
  <c r="AK21" i="82"/>
  <c r="AN21" i="82"/>
  <c r="BA21" i="82"/>
  <c r="BB21" i="82"/>
  <c r="BC21" i="82"/>
  <c r="BD21" i="82"/>
  <c r="BE21" i="82"/>
  <c r="AY21" i="82"/>
  <c r="AX21" i="82"/>
  <c r="AM21" i="82"/>
  <c r="O21" i="82"/>
  <c r="AZ20" i="82" a="1"/>
  <c r="AZ20" i="82"/>
  <c r="Y20" i="82"/>
  <c r="Z20" i="82"/>
  <c r="AK20" i="82"/>
  <c r="AN20" i="82"/>
  <c r="BA20" i="82"/>
  <c r="BB20" i="82"/>
  <c r="BC20" i="82"/>
  <c r="BD20" i="82"/>
  <c r="BE20" i="82"/>
  <c r="AY20" i="82"/>
  <c r="AX20" i="82"/>
  <c r="AM20" i="82"/>
  <c r="O20" i="82"/>
  <c r="AZ19" i="82" a="1"/>
  <c r="AZ19" i="82"/>
  <c r="Y19" i="82"/>
  <c r="Z19" i="82"/>
  <c r="AK19" i="82"/>
  <c r="AN19" i="82"/>
  <c r="BA19" i="82"/>
  <c r="BB19" i="82"/>
  <c r="BC19" i="82"/>
  <c r="BD19" i="82"/>
  <c r="BE19" i="82"/>
  <c r="AY19" i="82"/>
  <c r="AX19" i="82"/>
  <c r="AM19" i="82"/>
  <c r="O19" i="82"/>
  <c r="AZ18" i="82" a="1"/>
  <c r="AZ18" i="82"/>
  <c r="Y18" i="82"/>
  <c r="Z18" i="82"/>
  <c r="AK18" i="82"/>
  <c r="AN18" i="82"/>
  <c r="BA18" i="82"/>
  <c r="BB18" i="82"/>
  <c r="BC18" i="82"/>
  <c r="BD18" i="82"/>
  <c r="BE18" i="82"/>
  <c r="AY18" i="82"/>
  <c r="AX18" i="82"/>
  <c r="AM18" i="82"/>
  <c r="O18" i="82"/>
  <c r="AZ17" i="82" a="1"/>
  <c r="AZ17" i="82"/>
  <c r="Y17" i="82"/>
  <c r="Z17" i="82"/>
  <c r="AK17" i="82"/>
  <c r="AN17" i="82"/>
  <c r="BA17" i="82"/>
  <c r="BB17" i="82"/>
  <c r="BC17" i="82"/>
  <c r="BD17" i="82"/>
  <c r="BE17" i="82"/>
  <c r="AY17" i="82"/>
  <c r="AX17" i="82"/>
  <c r="AM17" i="82"/>
  <c r="O17" i="82"/>
  <c r="AZ16" i="82" a="1"/>
  <c r="AZ16" i="82"/>
  <c r="Y16" i="82"/>
  <c r="Z16" i="82"/>
  <c r="AK16" i="82"/>
  <c r="AN16" i="82"/>
  <c r="BA16" i="82"/>
  <c r="BB16" i="82"/>
  <c r="BC16" i="82"/>
  <c r="BD16" i="82"/>
  <c r="BE16" i="82"/>
  <c r="AY16" i="82"/>
  <c r="AX16" i="82"/>
  <c r="AM16" i="82"/>
  <c r="O16" i="82"/>
  <c r="AZ15" i="82" a="1"/>
  <c r="AZ15" i="82"/>
  <c r="Y15" i="82"/>
  <c r="Z15" i="82"/>
  <c r="AK15" i="82"/>
  <c r="AN15" i="82"/>
  <c r="BA15" i="82"/>
  <c r="BB15" i="82"/>
  <c r="BC15" i="82"/>
  <c r="BD15" i="82"/>
  <c r="BE15" i="82"/>
  <c r="AY15" i="82"/>
  <c r="AX15" i="82"/>
  <c r="AM15" i="82"/>
  <c r="O15" i="82"/>
  <c r="AZ14" i="82" a="1"/>
  <c r="AZ14" i="82"/>
  <c r="Y14" i="82"/>
  <c r="Z14" i="82"/>
  <c r="AK14" i="82"/>
  <c r="AN14" i="82"/>
  <c r="BA14" i="82"/>
  <c r="BB14" i="82"/>
  <c r="BC14" i="82"/>
  <c r="BD14" i="82"/>
  <c r="BE14" i="82"/>
  <c r="AY14" i="82"/>
  <c r="AX14" i="82"/>
  <c r="AM14" i="82"/>
  <c r="AZ13" i="82" a="1"/>
  <c r="AZ13" i="82"/>
  <c r="Y13" i="82"/>
  <c r="Z13" i="82"/>
  <c r="AK13" i="82"/>
  <c r="AN13" i="82"/>
  <c r="BA13" i="82"/>
  <c r="BB13" i="82"/>
  <c r="BC13" i="82"/>
  <c r="BD13" i="82"/>
  <c r="BE13" i="82"/>
  <c r="AY13" i="82"/>
  <c r="AX13" i="82"/>
  <c r="AM13" i="82"/>
  <c r="O13" i="82"/>
  <c r="AZ12" i="82" a="1"/>
  <c r="AZ12" i="82"/>
  <c r="Y12" i="82"/>
  <c r="Z12" i="82"/>
  <c r="AK12" i="82"/>
  <c r="AN12" i="82"/>
  <c r="BA12" i="82"/>
  <c r="BB12" i="82"/>
  <c r="BC12" i="82"/>
  <c r="BD12" i="82"/>
  <c r="BE12" i="82"/>
  <c r="AY12" i="82"/>
  <c r="AX12" i="82"/>
  <c r="AM12" i="82"/>
  <c r="O12" i="82"/>
  <c r="AX11" i="82"/>
  <c r="AY11" i="82"/>
  <c r="AZ11" i="82" a="1"/>
  <c r="AZ11" i="82"/>
  <c r="Y11" i="82"/>
  <c r="Z11" i="82"/>
  <c r="AK11" i="82"/>
  <c r="AN11" i="82"/>
  <c r="BA11" i="82"/>
  <c r="BB11" i="82"/>
  <c r="BC11" i="82"/>
  <c r="BD11" i="82"/>
  <c r="BE11" i="82"/>
  <c r="AM11" i="82"/>
  <c r="O11" i="82"/>
  <c r="AX10" i="82"/>
  <c r="AY10" i="82"/>
  <c r="AZ10" i="82" a="1"/>
  <c r="AZ10" i="82"/>
  <c r="Y10" i="82"/>
  <c r="Z10" i="82"/>
  <c r="AK10" i="82"/>
  <c r="AN10" i="82"/>
  <c r="BA10" i="82"/>
  <c r="BB10" i="82"/>
  <c r="BC10" i="82"/>
  <c r="BD10" i="82"/>
  <c r="BE10" i="82"/>
  <c r="AM10" i="82"/>
  <c r="O10" i="82"/>
  <c r="AX9" i="82"/>
  <c r="AY9" i="82"/>
  <c r="AZ9" i="82" a="1"/>
  <c r="AZ9" i="82"/>
  <c r="Y9" i="82"/>
  <c r="Z9" i="82"/>
  <c r="AK9" i="82"/>
  <c r="AN9" i="82"/>
  <c r="BA9" i="82"/>
  <c r="BB9" i="82"/>
  <c r="BC9" i="82"/>
  <c r="BD9" i="82"/>
  <c r="BE9" i="82"/>
  <c r="AM9" i="82"/>
  <c r="O9" i="82"/>
  <c r="D4" i="82"/>
  <c r="AX12" i="80"/>
  <c r="AY12" i="80"/>
  <c r="AZ12" i="80" a="1"/>
  <c r="AZ12" i="80"/>
  <c r="Y12" i="80"/>
  <c r="Z12" i="80"/>
  <c r="AN12" i="80"/>
  <c r="BA12" i="80"/>
  <c r="BB12" i="80"/>
  <c r="BC12" i="80"/>
  <c r="BD12" i="80"/>
  <c r="BE12" i="80"/>
  <c r="AX13" i="80"/>
  <c r="AY13" i="80"/>
  <c r="AZ13" i="80" a="1"/>
  <c r="AZ13" i="80"/>
  <c r="Y13" i="80"/>
  <c r="Z13" i="80"/>
  <c r="AN13" i="80"/>
  <c r="BA13" i="80"/>
  <c r="BB13" i="80"/>
  <c r="BC13" i="80"/>
  <c r="BD13" i="80"/>
  <c r="BE13" i="80"/>
  <c r="AX14" i="80"/>
  <c r="AY14" i="80"/>
  <c r="AZ14" i="80" a="1"/>
  <c r="AZ14" i="80"/>
  <c r="Y14" i="80"/>
  <c r="Z14" i="80"/>
  <c r="AN14" i="80"/>
  <c r="BA14" i="80"/>
  <c r="BB14" i="80"/>
  <c r="BC14" i="80"/>
  <c r="BD14" i="80"/>
  <c r="BE14" i="80"/>
  <c r="AX15" i="80"/>
  <c r="AY15" i="80"/>
  <c r="AZ15" i="80" a="1"/>
  <c r="AZ15" i="80"/>
  <c r="Z15" i="80"/>
  <c r="AN15" i="80"/>
  <c r="BA15" i="80"/>
  <c r="BB15" i="80"/>
  <c r="BC15" i="80"/>
  <c r="BD15" i="80"/>
  <c r="BE15" i="80"/>
  <c r="AX16" i="80"/>
  <c r="AY16" i="80"/>
  <c r="AZ16" i="80" a="1"/>
  <c r="AZ16" i="80"/>
  <c r="Y16" i="80"/>
  <c r="Z16" i="80"/>
  <c r="AN16" i="80"/>
  <c r="BA16" i="80"/>
  <c r="BB16" i="80"/>
  <c r="BC16" i="80"/>
  <c r="BD16" i="80"/>
  <c r="BE16" i="80"/>
  <c r="AX17" i="80"/>
  <c r="AY17" i="80"/>
  <c r="AZ17" i="80" a="1"/>
  <c r="AZ17" i="80"/>
  <c r="Y17" i="80"/>
  <c r="Z17" i="80"/>
  <c r="AN17" i="80"/>
  <c r="BA17" i="80"/>
  <c r="BB17" i="80"/>
  <c r="BC17" i="80"/>
  <c r="BD17" i="80"/>
  <c r="BE17" i="80"/>
  <c r="AX18" i="80"/>
  <c r="AY18" i="80"/>
  <c r="AZ18" i="80" a="1"/>
  <c r="AZ18" i="80"/>
  <c r="Y18" i="80"/>
  <c r="Z18" i="80"/>
  <c r="AN18" i="80"/>
  <c r="BA18" i="80"/>
  <c r="BB18" i="80"/>
  <c r="BC18" i="80"/>
  <c r="BD18" i="80"/>
  <c r="BE18" i="80"/>
  <c r="AX19" i="80"/>
  <c r="AY19" i="80"/>
  <c r="AZ19" i="80" a="1"/>
  <c r="AZ19" i="80"/>
  <c r="AN19" i="80"/>
  <c r="BA19" i="80"/>
  <c r="BB19" i="80"/>
  <c r="BC19" i="80"/>
  <c r="BD19" i="80"/>
  <c r="BE19" i="80"/>
  <c r="AX20" i="80"/>
  <c r="AY20" i="80"/>
  <c r="AZ20" i="80" a="1"/>
  <c r="AZ20" i="80"/>
  <c r="AN20" i="80"/>
  <c r="BA20" i="80"/>
  <c r="BB20" i="80"/>
  <c r="BC20" i="80"/>
  <c r="BD20" i="80"/>
  <c r="BE20" i="80"/>
  <c r="AX21" i="80"/>
  <c r="AY21" i="80"/>
  <c r="AZ21" i="80" a="1"/>
  <c r="AZ21" i="80"/>
  <c r="AN21" i="80"/>
  <c r="BA21" i="80"/>
  <c r="BB21" i="80"/>
  <c r="BC21" i="80"/>
  <c r="BD21" i="80"/>
  <c r="BE21" i="80"/>
  <c r="AX22" i="80"/>
  <c r="AY22" i="80"/>
  <c r="AZ22" i="80" a="1"/>
  <c r="AZ22" i="80"/>
  <c r="AN22" i="80"/>
  <c r="BA22" i="80"/>
  <c r="BB22" i="80"/>
  <c r="BC22" i="80"/>
  <c r="BD22" i="80"/>
  <c r="BE22" i="80"/>
  <c r="AX23" i="80"/>
  <c r="AY23" i="80"/>
  <c r="AZ23" i="80" a="1"/>
  <c r="AZ23" i="80"/>
  <c r="AN23" i="80"/>
  <c r="BA23" i="80"/>
  <c r="BB23" i="80"/>
  <c r="BC23" i="80"/>
  <c r="BD23" i="80"/>
  <c r="BE23" i="80"/>
  <c r="AX24" i="80"/>
  <c r="AY24" i="80"/>
  <c r="AZ24" i="80" a="1"/>
  <c r="AZ24" i="80"/>
  <c r="AN24" i="80"/>
  <c r="BA24" i="80"/>
  <c r="BB24" i="80"/>
  <c r="BC24" i="80"/>
  <c r="BD24" i="80"/>
  <c r="BE24" i="80"/>
  <c r="AX25" i="80"/>
  <c r="AY25" i="80"/>
  <c r="AZ25" i="80" a="1"/>
  <c r="AZ25" i="80"/>
  <c r="AN25" i="80"/>
  <c r="BA25" i="80"/>
  <c r="BB25" i="80"/>
  <c r="BC25" i="80"/>
  <c r="BD25" i="80"/>
  <c r="BE25" i="80"/>
  <c r="AX26" i="80"/>
  <c r="AY26" i="80"/>
  <c r="AZ26" i="80" a="1"/>
  <c r="AZ26" i="80"/>
  <c r="AN26" i="80"/>
  <c r="BA26" i="80"/>
  <c r="BB26" i="80"/>
  <c r="BC26" i="80"/>
  <c r="BD26" i="80"/>
  <c r="BE26" i="80"/>
  <c r="AX27" i="80"/>
  <c r="AY27" i="80"/>
  <c r="AZ27" i="80" a="1"/>
  <c r="AZ27" i="80"/>
  <c r="AN27" i="80"/>
  <c r="BA27" i="80"/>
  <c r="BB27" i="80"/>
  <c r="BC27" i="80"/>
  <c r="BD27" i="80"/>
  <c r="BE27" i="80"/>
  <c r="AX28" i="80"/>
  <c r="AY28" i="80"/>
  <c r="AZ28" i="80" a="1"/>
  <c r="AZ28" i="80"/>
  <c r="AN28" i="80"/>
  <c r="BA28" i="80"/>
  <c r="BB28" i="80"/>
  <c r="BC28" i="80"/>
  <c r="BD28" i="80"/>
  <c r="BE28" i="80"/>
  <c r="AX29" i="80"/>
  <c r="AY29" i="80"/>
  <c r="AZ29" i="80" a="1"/>
  <c r="AZ29" i="80"/>
  <c r="AN29" i="80"/>
  <c r="BA29" i="80"/>
  <c r="BB29" i="80"/>
  <c r="BC29" i="80"/>
  <c r="BD29" i="80"/>
  <c r="BE29" i="80"/>
  <c r="AX30" i="80"/>
  <c r="AY30" i="80"/>
  <c r="AZ30" i="80" a="1"/>
  <c r="AZ30" i="80"/>
  <c r="AN30" i="80"/>
  <c r="BA30" i="80"/>
  <c r="BB30" i="80"/>
  <c r="BC30" i="80"/>
  <c r="BD30" i="80"/>
  <c r="BE30" i="80"/>
  <c r="AX31" i="80"/>
  <c r="AY31" i="80"/>
  <c r="AZ31" i="80" a="1"/>
  <c r="AZ31" i="80"/>
  <c r="AN31" i="80"/>
  <c r="BA31" i="80"/>
  <c r="BB31" i="80"/>
  <c r="BC31" i="80"/>
  <c r="BD31" i="80"/>
  <c r="BE31" i="80"/>
  <c r="AX32" i="80"/>
  <c r="AY32" i="80"/>
  <c r="AZ32" i="80" a="1"/>
  <c r="AZ32" i="80"/>
  <c r="AN32" i="80"/>
  <c r="BA32" i="80"/>
  <c r="BB32" i="80"/>
  <c r="BC32" i="80"/>
  <c r="BD32" i="80"/>
  <c r="BE32" i="80"/>
  <c r="AX33" i="80"/>
  <c r="AY33" i="80"/>
  <c r="AZ33" i="80" a="1"/>
  <c r="AZ33" i="80"/>
  <c r="AN33" i="80"/>
  <c r="BA33" i="80"/>
  <c r="BB33" i="80"/>
  <c r="BC33" i="80"/>
  <c r="BD33" i="80"/>
  <c r="BE33" i="80"/>
  <c r="AX34" i="80"/>
  <c r="AY34" i="80"/>
  <c r="AZ34" i="80" a="1"/>
  <c r="AZ34" i="80"/>
  <c r="AN34" i="80"/>
  <c r="BA34" i="80"/>
  <c r="BB34" i="80"/>
  <c r="BC34" i="80"/>
  <c r="BD34" i="80"/>
  <c r="BE34" i="80"/>
  <c r="AX35" i="80"/>
  <c r="AY35" i="80"/>
  <c r="AZ35" i="80" a="1"/>
  <c r="AZ35" i="80"/>
  <c r="AN35" i="80"/>
  <c r="BA35" i="80"/>
  <c r="BB35" i="80"/>
  <c r="BC35" i="80"/>
  <c r="BD35" i="80"/>
  <c r="BE35" i="80"/>
  <c r="AX36" i="80"/>
  <c r="AY36" i="80"/>
  <c r="AZ36" i="80" a="1"/>
  <c r="AZ36" i="80"/>
  <c r="AN36" i="80"/>
  <c r="BA36" i="80"/>
  <c r="BB36" i="80"/>
  <c r="BC36" i="80"/>
  <c r="BD36" i="80"/>
  <c r="BE36" i="80"/>
  <c r="AX37" i="80"/>
  <c r="AY37" i="80"/>
  <c r="AZ37" i="80" a="1"/>
  <c r="AZ37" i="80"/>
  <c r="AN37" i="80"/>
  <c r="BA37" i="80"/>
  <c r="BB37" i="80"/>
  <c r="BC37" i="80"/>
  <c r="BD37" i="80"/>
  <c r="BE37" i="80"/>
  <c r="AX38" i="80"/>
  <c r="AY38" i="80"/>
  <c r="AZ38" i="80" a="1"/>
  <c r="AZ38" i="80"/>
  <c r="AN38" i="80"/>
  <c r="BA38" i="80"/>
  <c r="BB38" i="80"/>
  <c r="BC38" i="80"/>
  <c r="BD38" i="80"/>
  <c r="BE38" i="80"/>
  <c r="AX39" i="80"/>
  <c r="AY39" i="80"/>
  <c r="AZ39" i="80" a="1"/>
  <c r="AZ39" i="80"/>
  <c r="AN39" i="80"/>
  <c r="BA39" i="80"/>
  <c r="BB39" i="80"/>
  <c r="BC39" i="80"/>
  <c r="BD39" i="80"/>
  <c r="BE39" i="80"/>
  <c r="AX40" i="80"/>
  <c r="AY40" i="80"/>
  <c r="AZ40" i="80" a="1"/>
  <c r="AZ40" i="80"/>
  <c r="AN40" i="80"/>
  <c r="BA40" i="80"/>
  <c r="BB40" i="80"/>
  <c r="BC40" i="80"/>
  <c r="BD40" i="80"/>
  <c r="BE40" i="80"/>
  <c r="AX41" i="80"/>
  <c r="AY41" i="80"/>
  <c r="AZ41" i="80" a="1"/>
  <c r="AZ41" i="80"/>
  <c r="AN41" i="80"/>
  <c r="BA41" i="80"/>
  <c r="BB41" i="80"/>
  <c r="BC41" i="80"/>
  <c r="BD41" i="80"/>
  <c r="BE41" i="80"/>
  <c r="AX42" i="80"/>
  <c r="AY42" i="80"/>
  <c r="AZ42" i="80" a="1"/>
  <c r="AZ42" i="80"/>
  <c r="AN42" i="80"/>
  <c r="BA42" i="80"/>
  <c r="BB42" i="80"/>
  <c r="BC42" i="80"/>
  <c r="BD42" i="80"/>
  <c r="BE42" i="80"/>
  <c r="AX43" i="80"/>
  <c r="AY43" i="80"/>
  <c r="AZ43" i="80" a="1"/>
  <c r="AZ43" i="80"/>
  <c r="AN43" i="80"/>
  <c r="BA43" i="80"/>
  <c r="BB43" i="80"/>
  <c r="BC43" i="80"/>
  <c r="BD43" i="80"/>
  <c r="BE43" i="80"/>
  <c r="AX44" i="80"/>
  <c r="AY44" i="80"/>
  <c r="AZ44" i="80" a="1"/>
  <c r="AZ44" i="80"/>
  <c r="AN44" i="80"/>
  <c r="BA44" i="80"/>
  <c r="BB44" i="80"/>
  <c r="BC44" i="80"/>
  <c r="BD44" i="80"/>
  <c r="BE44" i="80"/>
  <c r="AX45" i="80"/>
  <c r="AY45" i="80"/>
  <c r="AZ45" i="80" a="1"/>
  <c r="AZ45" i="80"/>
  <c r="AN45" i="80"/>
  <c r="BA45" i="80"/>
  <c r="BB45" i="80"/>
  <c r="BC45" i="80"/>
  <c r="BD45" i="80"/>
  <c r="BE45" i="80"/>
  <c r="AX46" i="80"/>
  <c r="AY46" i="80"/>
  <c r="AZ46" i="80" a="1"/>
  <c r="AZ46" i="80"/>
  <c r="AN46" i="80"/>
  <c r="BA46" i="80"/>
  <c r="BB46" i="80"/>
  <c r="BC46" i="80"/>
  <c r="BD46" i="80"/>
  <c r="BE46" i="80"/>
  <c r="AX47" i="80"/>
  <c r="AY47" i="80"/>
  <c r="AZ47" i="80" a="1"/>
  <c r="AZ47" i="80"/>
  <c r="AN47" i="80"/>
  <c r="BA47" i="80"/>
  <c r="BB47" i="80"/>
  <c r="BC47" i="80"/>
  <c r="BD47" i="80"/>
  <c r="BE47" i="80"/>
  <c r="AX48" i="80"/>
  <c r="AY48" i="80"/>
  <c r="AZ48" i="80" a="1"/>
  <c r="AZ48" i="80"/>
  <c r="AN48" i="80"/>
  <c r="BA48" i="80"/>
  <c r="BB48" i="80"/>
  <c r="BC48" i="80"/>
  <c r="BD48" i="80"/>
  <c r="BE48" i="80"/>
  <c r="AX49" i="80"/>
  <c r="AY49" i="80"/>
  <c r="AZ49" i="80" a="1"/>
  <c r="AZ49" i="80"/>
  <c r="AN49" i="80"/>
  <c r="BA49" i="80"/>
  <c r="BB49" i="80"/>
  <c r="BC49" i="80"/>
  <c r="BD49" i="80"/>
  <c r="BE49" i="80"/>
  <c r="AX50" i="80"/>
  <c r="AY50" i="80"/>
  <c r="AZ50" i="80" a="1"/>
  <c r="AZ50" i="80"/>
  <c r="AN50" i="80"/>
  <c r="BA50" i="80"/>
  <c r="BB50" i="80"/>
  <c r="BC50" i="80"/>
  <c r="BD50" i="80"/>
  <c r="BE50" i="80"/>
  <c r="AX51" i="80"/>
  <c r="AY51" i="80"/>
  <c r="AZ51" i="80" a="1"/>
  <c r="AZ51" i="80"/>
  <c r="AN51" i="80"/>
  <c r="BA51" i="80"/>
  <c r="BB51" i="80"/>
  <c r="BC51" i="80"/>
  <c r="BD51" i="80"/>
  <c r="BE51" i="80"/>
  <c r="AX52" i="80"/>
  <c r="AY52" i="80"/>
  <c r="AZ52" i="80" a="1"/>
  <c r="AZ52" i="80"/>
  <c r="AN52" i="80"/>
  <c r="BA52" i="80"/>
  <c r="BB52" i="80"/>
  <c r="BC52" i="80"/>
  <c r="BD52" i="80"/>
  <c r="BE52" i="80"/>
  <c r="AX53" i="80"/>
  <c r="AY53" i="80"/>
  <c r="AZ53" i="80" a="1"/>
  <c r="AZ53" i="80"/>
  <c r="AN53" i="80"/>
  <c r="BA53" i="80"/>
  <c r="BB53" i="80"/>
  <c r="BC53" i="80"/>
  <c r="BD53" i="80"/>
  <c r="BE53" i="80"/>
  <c r="AX54" i="80"/>
  <c r="AY54" i="80"/>
  <c r="AZ54" i="80" a="1"/>
  <c r="AZ54" i="80"/>
  <c r="AN54" i="80"/>
  <c r="BA54" i="80"/>
  <c r="BB54" i="80"/>
  <c r="BC54" i="80"/>
  <c r="BD54" i="80"/>
  <c r="BE54" i="80"/>
  <c r="AX55" i="80"/>
  <c r="AY55" i="80"/>
  <c r="AZ55" i="80" a="1"/>
  <c r="AZ55" i="80"/>
  <c r="AN55" i="80"/>
  <c r="BA55" i="80"/>
  <c r="BB55" i="80"/>
  <c r="BC55" i="80"/>
  <c r="BD55" i="80"/>
  <c r="BE55" i="80"/>
  <c r="AX56" i="80"/>
  <c r="AY56" i="80"/>
  <c r="AZ56" i="80" a="1"/>
  <c r="AZ56" i="80"/>
  <c r="AN56" i="80"/>
  <c r="BA56" i="80"/>
  <c r="BB56" i="80"/>
  <c r="BC56" i="80"/>
  <c r="BD56" i="80"/>
  <c r="BE56" i="80"/>
  <c r="AX57" i="80"/>
  <c r="AY57" i="80"/>
  <c r="AZ57" i="80" a="1"/>
  <c r="AZ57" i="80"/>
  <c r="AN57" i="80"/>
  <c r="BA57" i="80"/>
  <c r="BB57" i="80"/>
  <c r="BC57" i="80"/>
  <c r="BD57" i="80"/>
  <c r="BE57" i="80"/>
  <c r="AX58" i="80"/>
  <c r="AY58" i="80"/>
  <c r="AZ58" i="80" a="1"/>
  <c r="AZ58" i="80"/>
  <c r="AN58" i="80"/>
  <c r="BA58" i="80"/>
  <c r="BB58" i="80"/>
  <c r="BC58" i="80"/>
  <c r="BD58" i="80"/>
  <c r="BE58" i="80"/>
  <c r="AX59" i="80"/>
  <c r="AY59" i="80"/>
  <c r="AZ59" i="80" a="1"/>
  <c r="AZ59" i="80"/>
  <c r="AN59" i="80"/>
  <c r="BA59" i="80"/>
  <c r="BB59" i="80"/>
  <c r="BC59" i="80"/>
  <c r="BD59" i="80"/>
  <c r="BE59" i="80"/>
  <c r="AX60" i="80"/>
  <c r="AY60" i="80"/>
  <c r="AZ60" i="80" a="1"/>
  <c r="AZ60" i="80"/>
  <c r="AN60" i="80"/>
  <c r="BA60" i="80"/>
  <c r="BB60" i="80"/>
  <c r="BC60" i="80"/>
  <c r="BD60" i="80"/>
  <c r="BE60" i="80"/>
  <c r="AX61" i="80"/>
  <c r="AY61" i="80"/>
  <c r="AZ61" i="80" a="1"/>
  <c r="AZ61" i="80"/>
  <c r="AN61" i="80"/>
  <c r="BA61" i="80"/>
  <c r="BB61" i="80"/>
  <c r="BC61" i="80"/>
  <c r="BD61" i="80"/>
  <c r="BE61" i="80"/>
  <c r="AX62" i="80"/>
  <c r="AY62" i="80"/>
  <c r="AZ62" i="80" a="1"/>
  <c r="AZ62" i="80"/>
  <c r="AN62" i="80"/>
  <c r="BA62" i="80"/>
  <c r="BB62" i="80"/>
  <c r="BC62" i="80"/>
  <c r="BD62" i="80"/>
  <c r="BE62" i="80"/>
  <c r="AX63" i="80"/>
  <c r="AY63" i="80"/>
  <c r="AZ63" i="80" a="1"/>
  <c r="AZ63" i="80"/>
  <c r="AN63" i="80"/>
  <c r="BA63" i="80"/>
  <c r="BB63" i="80"/>
  <c r="BC63" i="80"/>
  <c r="BD63" i="80"/>
  <c r="BE63" i="80"/>
  <c r="AX64" i="80"/>
  <c r="AY64" i="80"/>
  <c r="AZ64" i="80" a="1"/>
  <c r="AZ64" i="80"/>
  <c r="AN64" i="80"/>
  <c r="BA64" i="80"/>
  <c r="BB64" i="80"/>
  <c r="BC64" i="80"/>
  <c r="BD64" i="80"/>
  <c r="BE64" i="80"/>
  <c r="AX65" i="80"/>
  <c r="AY65" i="80"/>
  <c r="AZ65" i="80" a="1"/>
  <c r="AZ65" i="80"/>
  <c r="AN65" i="80"/>
  <c r="BA65" i="80"/>
  <c r="BB65" i="80"/>
  <c r="BC65" i="80"/>
  <c r="BD65" i="80"/>
  <c r="BE65" i="80"/>
  <c r="AX66" i="80"/>
  <c r="AY66" i="80"/>
  <c r="AZ66" i="80" a="1"/>
  <c r="AZ66" i="80"/>
  <c r="AN66" i="80"/>
  <c r="BA66" i="80"/>
  <c r="BB66" i="80"/>
  <c r="BC66" i="80"/>
  <c r="BD66" i="80"/>
  <c r="BE66" i="80"/>
  <c r="AX67" i="80"/>
  <c r="AY67" i="80"/>
  <c r="AZ67" i="80" a="1"/>
  <c r="AZ67" i="80"/>
  <c r="AN67" i="80"/>
  <c r="BA67" i="80"/>
  <c r="BB67" i="80"/>
  <c r="BC67" i="80"/>
  <c r="BD67" i="80"/>
  <c r="BE67" i="80"/>
  <c r="AX68" i="80"/>
  <c r="AY68" i="80"/>
  <c r="AZ68" i="80" a="1"/>
  <c r="AZ68" i="80"/>
  <c r="AN68" i="80"/>
  <c r="BA68" i="80"/>
  <c r="BB68" i="80"/>
  <c r="BC68" i="80"/>
  <c r="BD68" i="80"/>
  <c r="BE68" i="80"/>
  <c r="AX69" i="80"/>
  <c r="AY69" i="80"/>
  <c r="AZ69" i="80" a="1"/>
  <c r="AZ69" i="80"/>
  <c r="AN69" i="80"/>
  <c r="BA69" i="80"/>
  <c r="BB69" i="80"/>
  <c r="BC69" i="80"/>
  <c r="BD69" i="80"/>
  <c r="BE69" i="80"/>
  <c r="AX70" i="80"/>
  <c r="AY70" i="80"/>
  <c r="AZ70" i="80" a="1"/>
  <c r="AZ70" i="80"/>
  <c r="AN70" i="80"/>
  <c r="BA70" i="80"/>
  <c r="BB70" i="80"/>
  <c r="BC70" i="80"/>
  <c r="BD70" i="80"/>
  <c r="BE70" i="80"/>
  <c r="AX71" i="80"/>
  <c r="AY71" i="80"/>
  <c r="AZ71" i="80" a="1"/>
  <c r="AZ71" i="80"/>
  <c r="AN71" i="80"/>
  <c r="BA71" i="80"/>
  <c r="BB71" i="80"/>
  <c r="BC71" i="80"/>
  <c r="BD71" i="80"/>
  <c r="BE71" i="80"/>
  <c r="AX72" i="80"/>
  <c r="AY72" i="80"/>
  <c r="AZ72" i="80" a="1"/>
  <c r="AZ72" i="80"/>
  <c r="AN72" i="80"/>
  <c r="BA72" i="80"/>
  <c r="BB72" i="80"/>
  <c r="BC72" i="80"/>
  <c r="BD72" i="80"/>
  <c r="BE72" i="80"/>
  <c r="AX73" i="80"/>
  <c r="AY73" i="80"/>
  <c r="AZ73" i="80" a="1"/>
  <c r="AZ73" i="80"/>
  <c r="AN73" i="80"/>
  <c r="BA73" i="80"/>
  <c r="BB73" i="80"/>
  <c r="BC73" i="80"/>
  <c r="BD73" i="80"/>
  <c r="BE73" i="80"/>
  <c r="AX74" i="80"/>
  <c r="AY74" i="80"/>
  <c r="AZ74" i="80" a="1"/>
  <c r="AZ74" i="80"/>
  <c r="AN74" i="80"/>
  <c r="BA74" i="80"/>
  <c r="BB74" i="80"/>
  <c r="BC74" i="80"/>
  <c r="BD74" i="80"/>
  <c r="BE74" i="80"/>
  <c r="AX75" i="80"/>
  <c r="AY75" i="80"/>
  <c r="AZ75" i="80" a="1"/>
  <c r="AZ75" i="80"/>
  <c r="AN75" i="80"/>
  <c r="BA75" i="80"/>
  <c r="BB75" i="80"/>
  <c r="BC75" i="80"/>
  <c r="BD75" i="80"/>
  <c r="BE75" i="80"/>
  <c r="AX76" i="80"/>
  <c r="AY76" i="80"/>
  <c r="AZ76" i="80" a="1"/>
  <c r="AZ76" i="80"/>
  <c r="AN76" i="80"/>
  <c r="BA76" i="80"/>
  <c r="BB76" i="80"/>
  <c r="BC76" i="80"/>
  <c r="BD76" i="80"/>
  <c r="BE76" i="80"/>
  <c r="AX77" i="80"/>
  <c r="AY77" i="80"/>
  <c r="AZ77" i="80" a="1"/>
  <c r="AZ77" i="80"/>
  <c r="AN77" i="80"/>
  <c r="BA77" i="80"/>
  <c r="BB77" i="80"/>
  <c r="BC77" i="80"/>
  <c r="BD77" i="80"/>
  <c r="BE77" i="80"/>
  <c r="AX78" i="80"/>
  <c r="AY78" i="80"/>
  <c r="AZ78" i="80" a="1"/>
  <c r="AZ78" i="80"/>
  <c r="AN78" i="80"/>
  <c r="BA78" i="80"/>
  <c r="BB78" i="80"/>
  <c r="BC78" i="80"/>
  <c r="BD78" i="80"/>
  <c r="BE78" i="80"/>
  <c r="AX79" i="80"/>
  <c r="AY79" i="80"/>
  <c r="AZ79" i="80" a="1"/>
  <c r="AZ79" i="80"/>
  <c r="AN79" i="80"/>
  <c r="BA79" i="80"/>
  <c r="BB79" i="80"/>
  <c r="BC79" i="80"/>
  <c r="BD79" i="80"/>
  <c r="BE79" i="80"/>
  <c r="AX80" i="80"/>
  <c r="AY80" i="80"/>
  <c r="AZ80" i="80" a="1"/>
  <c r="AZ80" i="80"/>
  <c r="AN80" i="80"/>
  <c r="BA80" i="80"/>
  <c r="BB80" i="80"/>
  <c r="BC80" i="80"/>
  <c r="BD80" i="80"/>
  <c r="BE80" i="80"/>
  <c r="AX81" i="80"/>
  <c r="AY81" i="80"/>
  <c r="AZ81" i="80" a="1"/>
  <c r="AZ81" i="80"/>
  <c r="AN81" i="80"/>
  <c r="BA81" i="80"/>
  <c r="BB81" i="80"/>
  <c r="BC81" i="80"/>
  <c r="BD81" i="80"/>
  <c r="BE81" i="80"/>
  <c r="AX82" i="80"/>
  <c r="AY82" i="80"/>
  <c r="AZ82" i="80" a="1"/>
  <c r="AZ82" i="80"/>
  <c r="AN82" i="80"/>
  <c r="BA82" i="80"/>
  <c r="BB82" i="80"/>
  <c r="BC82" i="80"/>
  <c r="BD82" i="80"/>
  <c r="BE82" i="80"/>
  <c r="AX83" i="80"/>
  <c r="AY83" i="80"/>
  <c r="AZ83" i="80" a="1"/>
  <c r="AZ83" i="80"/>
  <c r="AN83" i="80"/>
  <c r="BA83" i="80"/>
  <c r="BB83" i="80"/>
  <c r="BC83" i="80"/>
  <c r="BD83" i="80"/>
  <c r="BE83" i="80"/>
  <c r="AX84" i="80"/>
  <c r="AY84" i="80"/>
  <c r="AZ84" i="80" a="1"/>
  <c r="AZ84" i="80"/>
  <c r="AN84" i="80"/>
  <c r="BA84" i="80"/>
  <c r="BB84" i="80"/>
  <c r="BC84" i="80"/>
  <c r="BD84" i="80"/>
  <c r="BE84" i="80"/>
  <c r="AX85" i="80"/>
  <c r="AY85" i="80"/>
  <c r="AZ85" i="80" a="1"/>
  <c r="AZ85" i="80"/>
  <c r="AN85" i="80"/>
  <c r="BA85" i="80"/>
  <c r="BB85" i="80"/>
  <c r="BC85" i="80"/>
  <c r="BD85" i="80"/>
  <c r="BE85" i="80"/>
  <c r="AX86" i="80"/>
  <c r="AY86" i="80"/>
  <c r="AZ86" i="80" a="1"/>
  <c r="AZ86" i="80"/>
  <c r="AN86" i="80"/>
  <c r="BA86" i="80"/>
  <c r="BB86" i="80"/>
  <c r="BC86" i="80"/>
  <c r="BD86" i="80"/>
  <c r="BE86" i="80"/>
  <c r="AX87" i="80"/>
  <c r="AY87" i="80"/>
  <c r="AZ87" i="80" a="1"/>
  <c r="AZ87" i="80"/>
  <c r="AN87" i="80"/>
  <c r="BA87" i="80"/>
  <c r="BB87" i="80"/>
  <c r="BC87" i="80"/>
  <c r="BD87" i="80"/>
  <c r="BE87" i="80"/>
  <c r="AX88" i="80"/>
  <c r="AY88" i="80"/>
  <c r="AZ88" i="80" a="1"/>
  <c r="AZ88" i="80"/>
  <c r="AN88" i="80"/>
  <c r="BA88" i="80"/>
  <c r="BB88" i="80"/>
  <c r="BC88" i="80"/>
  <c r="BD88" i="80"/>
  <c r="BE88" i="80"/>
  <c r="AX89" i="80"/>
  <c r="AY89" i="80"/>
  <c r="AZ89" i="80" a="1"/>
  <c r="AZ89" i="80"/>
  <c r="AN89" i="80"/>
  <c r="BA89" i="80"/>
  <c r="BB89" i="80"/>
  <c r="BC89" i="80"/>
  <c r="BD89" i="80"/>
  <c r="BE89" i="80"/>
  <c r="AX90" i="80"/>
  <c r="AY90" i="80"/>
  <c r="AZ90" i="80" a="1"/>
  <c r="AZ90" i="80"/>
  <c r="AN90" i="80"/>
  <c r="BA90" i="80"/>
  <c r="BB90" i="80"/>
  <c r="BC90" i="80"/>
  <c r="BD90" i="80"/>
  <c r="BE90" i="80"/>
  <c r="AX91" i="80"/>
  <c r="AY91" i="80"/>
  <c r="AZ91" i="80" a="1"/>
  <c r="AZ91" i="80"/>
  <c r="AN91" i="80"/>
  <c r="BA91" i="80"/>
  <c r="BB91" i="80"/>
  <c r="BC91" i="80"/>
  <c r="BD91" i="80"/>
  <c r="BE91" i="80"/>
  <c r="AX92" i="80"/>
  <c r="AY92" i="80"/>
  <c r="AZ92" i="80" a="1"/>
  <c r="AZ92" i="80"/>
  <c r="AN92" i="80"/>
  <c r="BA92" i="80"/>
  <c r="BB92" i="80"/>
  <c r="BC92" i="80"/>
  <c r="BD92" i="80"/>
  <c r="BE92" i="80"/>
  <c r="AX93" i="80"/>
  <c r="AY93" i="80"/>
  <c r="AZ93" i="80" a="1"/>
  <c r="AZ93" i="80"/>
  <c r="AN93" i="80"/>
  <c r="BA93" i="80"/>
  <c r="BB93" i="80"/>
  <c r="BC93" i="80"/>
  <c r="BD93" i="80"/>
  <c r="BE93" i="80"/>
  <c r="AX94" i="80"/>
  <c r="AY94" i="80"/>
  <c r="AZ94" i="80" a="1"/>
  <c r="AZ94" i="80"/>
  <c r="AN94" i="80"/>
  <c r="BA94" i="80"/>
  <c r="BB94" i="80"/>
  <c r="BC94" i="80"/>
  <c r="BD94" i="80"/>
  <c r="BE94" i="80"/>
  <c r="AX95" i="80"/>
  <c r="AY95" i="80"/>
  <c r="AZ95" i="80" a="1"/>
  <c r="AZ95" i="80"/>
  <c r="AN95" i="80"/>
  <c r="BA95" i="80"/>
  <c r="BB95" i="80"/>
  <c r="BC95" i="80"/>
  <c r="BD95" i="80"/>
  <c r="BE95" i="80"/>
  <c r="AX96" i="80"/>
  <c r="AY96" i="80"/>
  <c r="AZ96" i="80" a="1"/>
  <c r="AZ96" i="80"/>
  <c r="AN96" i="80"/>
  <c r="BA96" i="80"/>
  <c r="BB96" i="80"/>
  <c r="BC96" i="80"/>
  <c r="BD96" i="80"/>
  <c r="BE96" i="80"/>
  <c r="AX97" i="80"/>
  <c r="AY97" i="80"/>
  <c r="AZ97" i="80" a="1"/>
  <c r="AZ97" i="80"/>
  <c r="AN97" i="80"/>
  <c r="BA97" i="80"/>
  <c r="BB97" i="80"/>
  <c r="BC97" i="80"/>
  <c r="BD97" i="80"/>
  <c r="BE97" i="80"/>
  <c r="AX98" i="80"/>
  <c r="AY98" i="80"/>
  <c r="AZ98" i="80" a="1"/>
  <c r="AZ98" i="80"/>
  <c r="AN98" i="80"/>
  <c r="BA98" i="80"/>
  <c r="BB98" i="80"/>
  <c r="BC98" i="80"/>
  <c r="BD98" i="80"/>
  <c r="BE98" i="80"/>
  <c r="AX99" i="80"/>
  <c r="AY99" i="80"/>
  <c r="AZ99" i="80" a="1"/>
  <c r="AZ99" i="80"/>
  <c r="AN99" i="80"/>
  <c r="BA99" i="80"/>
  <c r="BB99" i="80"/>
  <c r="BC99" i="80"/>
  <c r="BD99" i="80"/>
  <c r="BE99" i="80"/>
  <c r="AX100" i="80"/>
  <c r="AY100" i="80"/>
  <c r="AZ100" i="80" a="1"/>
  <c r="AZ100" i="80"/>
  <c r="AN100" i="80"/>
  <c r="BA100" i="80"/>
  <c r="BB100" i="80"/>
  <c r="BC100" i="80"/>
  <c r="BD100" i="80"/>
  <c r="BE100" i="80"/>
  <c r="AX101" i="80"/>
  <c r="AY101" i="80"/>
  <c r="AZ101" i="80" a="1"/>
  <c r="AZ101" i="80"/>
  <c r="AN101" i="80"/>
  <c r="BA101" i="80"/>
  <c r="BB101" i="80"/>
  <c r="BC101" i="80"/>
  <c r="BD101" i="80"/>
  <c r="BE101" i="80"/>
  <c r="AX102" i="80"/>
  <c r="AY102" i="80"/>
  <c r="AZ102" i="80" a="1"/>
  <c r="AZ102" i="80"/>
  <c r="AN102" i="80"/>
  <c r="BA102" i="80"/>
  <c r="BB102" i="80"/>
  <c r="BC102" i="80"/>
  <c r="BD102" i="80"/>
  <c r="BE102" i="80"/>
  <c r="AX103" i="80"/>
  <c r="AY103" i="80"/>
  <c r="AZ103" i="80" a="1"/>
  <c r="AZ103" i="80"/>
  <c r="AN103" i="80"/>
  <c r="BA103" i="80"/>
  <c r="BB103" i="80"/>
  <c r="BC103" i="80"/>
  <c r="BD103" i="80"/>
  <c r="BE103" i="80"/>
  <c r="AX104" i="80"/>
  <c r="AY104" i="80"/>
  <c r="AZ104" i="80" a="1"/>
  <c r="AZ104" i="80"/>
  <c r="AN104" i="80"/>
  <c r="BA104" i="80"/>
  <c r="BB104" i="80"/>
  <c r="BC104" i="80"/>
  <c r="BD104" i="80"/>
  <c r="BE104" i="80"/>
  <c r="AX105" i="80"/>
  <c r="AY105" i="80"/>
  <c r="AZ105" i="80" a="1"/>
  <c r="AZ105" i="80"/>
  <c r="AN105" i="80"/>
  <c r="BA105" i="80"/>
  <c r="BB105" i="80"/>
  <c r="BC105" i="80"/>
  <c r="BD105" i="80"/>
  <c r="BE105" i="80"/>
  <c r="AX106" i="80"/>
  <c r="AY106" i="80"/>
  <c r="AZ106" i="80" a="1"/>
  <c r="AZ106" i="80"/>
  <c r="AN106" i="80"/>
  <c r="BA106" i="80"/>
  <c r="BB106" i="80"/>
  <c r="BC106" i="80"/>
  <c r="BD106" i="80"/>
  <c r="BE106" i="80"/>
  <c r="AX107" i="80"/>
  <c r="AY107" i="80"/>
  <c r="AZ107" i="80" a="1"/>
  <c r="AZ107" i="80"/>
  <c r="AN107" i="80"/>
  <c r="BA107" i="80"/>
  <c r="BB107" i="80"/>
  <c r="BC107" i="80"/>
  <c r="BD107" i="80"/>
  <c r="BE107" i="80"/>
  <c r="AX108" i="80"/>
  <c r="AY108" i="80"/>
  <c r="AZ108" i="80" a="1"/>
  <c r="AZ108" i="80"/>
  <c r="AN108" i="80"/>
  <c r="BA108" i="80"/>
  <c r="BB108" i="80"/>
  <c r="BC108" i="80"/>
  <c r="BD108" i="80"/>
  <c r="BE108" i="80"/>
  <c r="AX109" i="80"/>
  <c r="AY109" i="80"/>
  <c r="AZ109" i="80" a="1"/>
  <c r="AZ109" i="80"/>
  <c r="AN109" i="80"/>
  <c r="BA109" i="80"/>
  <c r="BB109" i="80"/>
  <c r="BC109" i="80"/>
  <c r="BD109" i="80"/>
  <c r="BE109" i="80"/>
  <c r="AX110" i="80"/>
  <c r="AY110" i="80"/>
  <c r="AZ110" i="80" a="1"/>
  <c r="AZ110" i="80"/>
  <c r="AN110" i="80"/>
  <c r="BA110" i="80"/>
  <c r="BB110" i="80"/>
  <c r="BC110" i="80"/>
  <c r="BD110" i="80"/>
  <c r="BE110" i="80"/>
  <c r="AX111" i="80"/>
  <c r="AY111" i="80"/>
  <c r="AZ111" i="80" a="1"/>
  <c r="AZ111" i="80"/>
  <c r="AN111" i="80"/>
  <c r="BA111" i="80"/>
  <c r="BB111" i="80"/>
  <c r="BC111" i="80"/>
  <c r="BD111" i="80"/>
  <c r="BE111" i="80"/>
  <c r="AX112" i="80"/>
  <c r="AY112" i="80"/>
  <c r="AZ112" i="80" a="1"/>
  <c r="AZ112" i="80"/>
  <c r="AN112" i="80"/>
  <c r="BA112" i="80"/>
  <c r="BB112" i="80"/>
  <c r="BC112" i="80"/>
  <c r="BD112" i="80"/>
  <c r="BE112" i="80"/>
  <c r="AX113" i="80"/>
  <c r="AY113" i="80"/>
  <c r="AZ113" i="80" a="1"/>
  <c r="AZ113" i="80"/>
  <c r="AN113" i="80"/>
  <c r="BA113" i="80"/>
  <c r="BB113" i="80"/>
  <c r="BC113" i="80"/>
  <c r="BD113" i="80"/>
  <c r="BE113" i="80"/>
  <c r="AX114" i="80"/>
  <c r="AY114" i="80"/>
  <c r="AZ114" i="80" a="1"/>
  <c r="AZ114" i="80"/>
  <c r="AN114" i="80"/>
  <c r="BA114" i="80"/>
  <c r="BB114" i="80"/>
  <c r="BC114" i="80"/>
  <c r="BD114" i="80"/>
  <c r="BE114" i="80"/>
  <c r="AX115" i="80"/>
  <c r="AY115" i="80"/>
  <c r="AZ115" i="80" a="1"/>
  <c r="AZ115" i="80"/>
  <c r="AN115" i="80"/>
  <c r="BA115" i="80"/>
  <c r="BB115" i="80"/>
  <c r="BC115" i="80"/>
  <c r="BD115" i="80"/>
  <c r="BE115" i="80"/>
  <c r="AX116" i="80"/>
  <c r="AY116" i="80"/>
  <c r="AZ116" i="80" a="1"/>
  <c r="AZ116" i="80"/>
  <c r="AN116" i="80"/>
  <c r="BA116" i="80"/>
  <c r="BB116" i="80"/>
  <c r="BC116" i="80"/>
  <c r="BD116" i="80"/>
  <c r="BE116" i="80"/>
  <c r="AX117" i="80"/>
  <c r="AY117" i="80"/>
  <c r="AZ117" i="80" a="1"/>
  <c r="AZ117" i="80"/>
  <c r="AN117" i="80"/>
  <c r="BA117" i="80"/>
  <c r="BB117" i="80"/>
  <c r="BC117" i="80"/>
  <c r="BD117" i="80"/>
  <c r="BE117" i="80"/>
  <c r="AX118" i="80"/>
  <c r="AY118" i="80"/>
  <c r="AZ118" i="80" a="1"/>
  <c r="AZ118" i="80"/>
  <c r="AN118" i="80"/>
  <c r="BA118" i="80"/>
  <c r="BB118" i="80"/>
  <c r="BC118" i="80"/>
  <c r="BD118" i="80"/>
  <c r="BE118" i="80"/>
  <c r="AX119" i="80"/>
  <c r="AY119" i="80"/>
  <c r="AZ119" i="80" a="1"/>
  <c r="AZ119" i="80"/>
  <c r="AN119" i="80"/>
  <c r="BA119" i="80"/>
  <c r="BB119" i="80"/>
  <c r="BC119" i="80"/>
  <c r="BD119" i="80"/>
  <c r="BE119" i="80"/>
  <c r="AX120" i="80"/>
  <c r="AY120" i="80"/>
  <c r="AZ120" i="80" a="1"/>
  <c r="AZ120" i="80"/>
  <c r="AN120" i="80"/>
  <c r="BA120" i="80"/>
  <c r="BB120" i="80"/>
  <c r="BC120" i="80"/>
  <c r="BD120" i="80"/>
  <c r="BE120" i="80"/>
  <c r="AX121" i="80"/>
  <c r="AY121" i="80"/>
  <c r="AZ121" i="80" a="1"/>
  <c r="AZ121" i="80"/>
  <c r="AN121" i="80"/>
  <c r="BA121" i="80"/>
  <c r="BB121" i="80"/>
  <c r="BC121" i="80"/>
  <c r="BD121" i="80"/>
  <c r="BE121" i="80"/>
  <c r="AX122" i="80"/>
  <c r="AY122" i="80"/>
  <c r="AZ122" i="80" a="1"/>
  <c r="AZ122" i="80"/>
  <c r="AN122" i="80"/>
  <c r="BA122" i="80"/>
  <c r="BB122" i="80"/>
  <c r="BC122" i="80"/>
  <c r="BD122" i="80"/>
  <c r="BE122" i="80"/>
  <c r="AX123" i="80"/>
  <c r="AY123" i="80"/>
  <c r="AZ123" i="80" a="1"/>
  <c r="AZ123" i="80"/>
  <c r="AN123" i="80"/>
  <c r="BA123" i="80"/>
  <c r="BB123" i="80"/>
  <c r="BC123" i="80"/>
  <c r="BD123" i="80"/>
  <c r="BE123" i="80"/>
  <c r="AX124" i="80"/>
  <c r="AY124" i="80"/>
  <c r="AZ124" i="80" a="1"/>
  <c r="AZ124" i="80"/>
  <c r="AN124" i="80"/>
  <c r="BA124" i="80"/>
  <c r="BB124" i="80"/>
  <c r="BC124" i="80"/>
  <c r="BD124" i="80"/>
  <c r="BE124" i="80"/>
  <c r="AX125" i="80"/>
  <c r="AY125" i="80"/>
  <c r="AZ125" i="80" a="1"/>
  <c r="AZ125" i="80"/>
  <c r="AN125" i="80"/>
  <c r="BA125" i="80"/>
  <c r="BB125" i="80"/>
  <c r="BC125" i="80"/>
  <c r="BD125" i="80"/>
  <c r="BE125" i="80"/>
  <c r="AX126" i="80"/>
  <c r="AY126" i="80"/>
  <c r="AZ126" i="80" a="1"/>
  <c r="AZ126" i="80"/>
  <c r="AN126" i="80"/>
  <c r="BA126" i="80"/>
  <c r="BB126" i="80"/>
  <c r="BC126" i="80"/>
  <c r="BD126" i="80"/>
  <c r="BE126" i="80"/>
  <c r="AX127" i="80"/>
  <c r="AY127" i="80"/>
  <c r="AZ127" i="80" a="1"/>
  <c r="AZ127" i="80"/>
  <c r="AN127" i="80"/>
  <c r="BA127" i="80"/>
  <c r="BB127" i="80"/>
  <c r="BC127" i="80"/>
  <c r="BD127" i="80"/>
  <c r="BE127" i="80"/>
  <c r="AX128" i="80"/>
  <c r="AY128" i="80"/>
  <c r="AZ128" i="80" a="1"/>
  <c r="AZ128" i="80"/>
  <c r="AN128" i="80"/>
  <c r="BA128" i="80"/>
  <c r="BB128" i="80"/>
  <c r="BC128" i="80"/>
  <c r="BD128" i="80"/>
  <c r="BE128" i="80"/>
  <c r="AX129" i="80"/>
  <c r="AY129" i="80"/>
  <c r="AZ129" i="80" a="1"/>
  <c r="AZ129" i="80"/>
  <c r="AN129" i="80"/>
  <c r="BA129" i="80"/>
  <c r="BB129" i="80"/>
  <c r="BC129" i="80"/>
  <c r="BD129" i="80"/>
  <c r="BE129" i="80"/>
  <c r="AX130" i="80"/>
  <c r="AY130" i="80"/>
  <c r="AZ130" i="80" a="1"/>
  <c r="AZ130" i="80"/>
  <c r="AN130" i="80"/>
  <c r="BA130" i="80"/>
  <c r="BB130" i="80"/>
  <c r="BC130" i="80"/>
  <c r="BD130" i="80"/>
  <c r="BE130" i="80"/>
  <c r="AX131" i="80"/>
  <c r="AY131" i="80"/>
  <c r="AZ131" i="80" a="1"/>
  <c r="AZ131" i="80"/>
  <c r="AN131" i="80"/>
  <c r="BA131" i="80"/>
  <c r="BB131" i="80"/>
  <c r="BC131" i="80"/>
  <c r="BD131" i="80"/>
  <c r="BE131" i="80"/>
  <c r="AX132" i="80"/>
  <c r="AY132" i="80"/>
  <c r="AZ132" i="80" a="1"/>
  <c r="AZ132" i="80"/>
  <c r="AN132" i="80"/>
  <c r="BA132" i="80"/>
  <c r="BB132" i="80"/>
  <c r="BC132" i="80"/>
  <c r="BD132" i="80"/>
  <c r="BE132" i="80"/>
  <c r="AX133" i="80"/>
  <c r="AY133" i="80"/>
  <c r="AZ133" i="80" a="1"/>
  <c r="AZ133" i="80"/>
  <c r="AN133" i="80"/>
  <c r="BA133" i="80"/>
  <c r="BB133" i="80"/>
  <c r="BC133" i="80"/>
  <c r="BD133" i="80"/>
  <c r="BE133" i="80"/>
  <c r="AX134" i="80"/>
  <c r="AY134" i="80"/>
  <c r="AZ134" i="80" a="1"/>
  <c r="AZ134" i="80"/>
  <c r="AN134" i="80"/>
  <c r="BA134" i="80"/>
  <c r="BB134" i="80"/>
  <c r="BC134" i="80"/>
  <c r="BD134" i="80"/>
  <c r="BE134" i="80"/>
  <c r="AX135" i="80"/>
  <c r="AY135" i="80"/>
  <c r="AZ135" i="80" a="1"/>
  <c r="AZ135" i="80"/>
  <c r="AN135" i="80"/>
  <c r="BA135" i="80"/>
  <c r="BB135" i="80"/>
  <c r="BC135" i="80"/>
  <c r="BD135" i="80"/>
  <c r="BE135" i="80"/>
  <c r="AX136" i="80"/>
  <c r="AY136" i="80"/>
  <c r="AZ136" i="80" a="1"/>
  <c r="AZ136" i="80"/>
  <c r="AN136" i="80"/>
  <c r="BA136" i="80"/>
  <c r="BB136" i="80"/>
  <c r="BC136" i="80"/>
  <c r="BD136" i="80"/>
  <c r="BE136" i="80"/>
  <c r="AX137" i="80"/>
  <c r="AY137" i="80"/>
  <c r="AZ137" i="80" a="1"/>
  <c r="AZ137" i="80"/>
  <c r="AN137" i="80"/>
  <c r="BA137" i="80"/>
  <c r="BB137" i="80"/>
  <c r="BC137" i="80"/>
  <c r="BD137" i="80"/>
  <c r="BE137" i="80"/>
  <c r="AX138" i="80"/>
  <c r="AY138" i="80"/>
  <c r="AZ138" i="80" a="1"/>
  <c r="AZ138" i="80"/>
  <c r="AN138" i="80"/>
  <c r="BA138" i="80"/>
  <c r="BB138" i="80"/>
  <c r="BC138" i="80"/>
  <c r="BD138" i="80"/>
  <c r="BE138" i="80"/>
  <c r="AX139" i="80"/>
  <c r="AY139" i="80"/>
  <c r="AZ139" i="80" a="1"/>
  <c r="AZ139" i="80"/>
  <c r="AN139" i="80"/>
  <c r="BA139" i="80"/>
  <c r="BB139" i="80"/>
  <c r="BC139" i="80"/>
  <c r="BD139" i="80"/>
  <c r="BE139" i="80"/>
  <c r="AX140" i="80"/>
  <c r="AY140" i="80"/>
  <c r="AZ140" i="80" a="1"/>
  <c r="AZ140" i="80"/>
  <c r="AN140" i="80"/>
  <c r="BA140" i="80"/>
  <c r="BB140" i="80"/>
  <c r="BC140" i="80"/>
  <c r="BD140" i="80"/>
  <c r="BE140" i="80"/>
  <c r="AX141" i="80"/>
  <c r="AY141" i="80"/>
  <c r="AZ141" i="80" a="1"/>
  <c r="AZ141" i="80"/>
  <c r="AN141" i="80"/>
  <c r="BA141" i="80"/>
  <c r="BB141" i="80"/>
  <c r="BC141" i="80"/>
  <c r="BD141" i="80"/>
  <c r="BE141" i="80"/>
  <c r="AX142" i="80"/>
  <c r="AY142" i="80"/>
  <c r="AZ142" i="80" a="1"/>
  <c r="AZ142" i="80"/>
  <c r="AN142" i="80"/>
  <c r="BA142" i="80"/>
  <c r="BB142" i="80"/>
  <c r="BC142" i="80"/>
  <c r="BD142" i="80"/>
  <c r="BE142" i="80"/>
  <c r="AX143" i="80"/>
  <c r="AY143" i="80"/>
  <c r="AZ143" i="80" a="1"/>
  <c r="AZ143" i="80"/>
  <c r="AN143" i="80"/>
  <c r="BA143" i="80"/>
  <c r="BB143" i="80"/>
  <c r="BC143" i="80"/>
  <c r="BD143" i="80"/>
  <c r="BE143" i="80"/>
  <c r="AX144" i="80"/>
  <c r="AY144" i="80"/>
  <c r="AZ144" i="80" a="1"/>
  <c r="AZ144" i="80"/>
  <c r="AN144" i="80"/>
  <c r="BA144" i="80"/>
  <c r="BB144" i="80"/>
  <c r="BC144" i="80"/>
  <c r="BD144" i="80"/>
  <c r="BE144" i="80"/>
  <c r="AX145" i="80"/>
  <c r="AY145" i="80"/>
  <c r="AZ145" i="80" a="1"/>
  <c r="AZ145" i="80"/>
  <c r="AN145" i="80"/>
  <c r="BA145" i="80"/>
  <c r="BB145" i="80"/>
  <c r="BC145" i="80"/>
  <c r="BD145" i="80"/>
  <c r="BE145" i="80"/>
  <c r="AX146" i="80"/>
  <c r="AY146" i="80"/>
  <c r="AZ146" i="80" a="1"/>
  <c r="AZ146" i="80"/>
  <c r="AN146" i="80"/>
  <c r="BA146" i="80"/>
  <c r="BB146" i="80"/>
  <c r="BC146" i="80"/>
  <c r="BD146" i="80"/>
  <c r="BE146" i="80"/>
  <c r="AX147" i="80"/>
  <c r="AY147" i="80"/>
  <c r="AZ147" i="80" a="1"/>
  <c r="AZ147" i="80"/>
  <c r="AN147" i="80"/>
  <c r="BA147" i="80"/>
  <c r="BB147" i="80"/>
  <c r="BC147" i="80"/>
  <c r="BD147" i="80"/>
  <c r="BE147" i="80"/>
  <c r="AX148" i="80"/>
  <c r="AY148" i="80"/>
  <c r="AZ148" i="80" a="1"/>
  <c r="AZ148" i="80"/>
  <c r="AN148" i="80"/>
  <c r="BA148" i="80"/>
  <c r="BB148" i="80"/>
  <c r="BC148" i="80"/>
  <c r="BD148" i="80"/>
  <c r="BE148" i="80"/>
  <c r="AX149" i="80"/>
  <c r="AY149" i="80"/>
  <c r="AZ149" i="80" a="1"/>
  <c r="AZ149" i="80"/>
  <c r="AN149" i="80"/>
  <c r="BA149" i="80"/>
  <c r="BB149" i="80"/>
  <c r="BC149" i="80"/>
  <c r="BD149" i="80"/>
  <c r="BE149" i="80"/>
  <c r="AX150" i="80"/>
  <c r="AY150" i="80"/>
  <c r="AZ150" i="80" a="1"/>
  <c r="AZ150" i="80"/>
  <c r="AN150" i="80"/>
  <c r="BA150" i="80"/>
  <c r="BB150" i="80"/>
  <c r="BC150" i="80"/>
  <c r="BD150" i="80"/>
  <c r="BE150" i="80"/>
  <c r="AX151" i="80"/>
  <c r="AY151" i="80"/>
  <c r="AZ151" i="80" a="1"/>
  <c r="AZ151" i="80"/>
  <c r="AN151" i="80"/>
  <c r="BA151" i="80"/>
  <c r="BB151" i="80"/>
  <c r="BC151" i="80"/>
  <c r="BD151" i="80"/>
  <c r="BE151" i="80"/>
  <c r="AX152" i="80"/>
  <c r="AY152" i="80"/>
  <c r="AZ152" i="80" a="1"/>
  <c r="AZ152" i="80"/>
  <c r="AN152" i="80"/>
  <c r="BA152" i="80"/>
  <c r="BB152" i="80"/>
  <c r="BC152" i="80"/>
  <c r="BD152" i="80"/>
  <c r="BE152" i="80"/>
  <c r="AX153" i="80"/>
  <c r="AY153" i="80"/>
  <c r="AZ153" i="80" a="1"/>
  <c r="AZ153" i="80"/>
  <c r="AN153" i="80"/>
  <c r="BA153" i="80"/>
  <c r="BB153" i="80"/>
  <c r="BC153" i="80"/>
  <c r="BD153" i="80"/>
  <c r="BE153" i="80"/>
  <c r="AX154" i="80"/>
  <c r="AY154" i="80"/>
  <c r="AZ154" i="80" a="1"/>
  <c r="AZ154" i="80"/>
  <c r="AN154" i="80"/>
  <c r="BA154" i="80"/>
  <c r="BB154" i="80"/>
  <c r="BC154" i="80"/>
  <c r="BD154" i="80"/>
  <c r="BE154" i="80"/>
  <c r="AX155" i="80"/>
  <c r="AY155" i="80"/>
  <c r="AZ155" i="80" a="1"/>
  <c r="AZ155" i="80"/>
  <c r="AN155" i="80"/>
  <c r="BA155" i="80"/>
  <c r="BB155" i="80"/>
  <c r="BC155" i="80"/>
  <c r="BD155" i="80"/>
  <c r="BE155" i="80"/>
  <c r="AX156" i="80"/>
  <c r="AY156" i="80"/>
  <c r="AZ156" i="80" a="1"/>
  <c r="AZ156" i="80"/>
  <c r="AN156" i="80"/>
  <c r="BA156" i="80"/>
  <c r="BB156" i="80"/>
  <c r="BC156" i="80"/>
  <c r="BD156" i="80"/>
  <c r="BE156" i="80"/>
  <c r="AX157" i="80"/>
  <c r="AY157" i="80"/>
  <c r="AZ157" i="80" a="1"/>
  <c r="AZ157" i="80"/>
  <c r="AN157" i="80"/>
  <c r="BA157" i="80"/>
  <c r="BB157" i="80"/>
  <c r="BC157" i="80"/>
  <c r="BD157" i="80"/>
  <c r="BE157" i="80"/>
  <c r="AX158" i="80"/>
  <c r="AY158" i="80"/>
  <c r="AZ158" i="80" a="1"/>
  <c r="AZ158" i="80"/>
  <c r="AN158" i="80"/>
  <c r="BA158" i="80"/>
  <c r="BB158" i="80"/>
  <c r="BC158" i="80"/>
  <c r="BD158" i="80"/>
  <c r="BE158" i="80"/>
  <c r="AX159" i="80"/>
  <c r="AY159" i="80"/>
  <c r="AZ159" i="80" a="1"/>
  <c r="AZ159" i="80"/>
  <c r="AN159" i="80"/>
  <c r="BA159" i="80"/>
  <c r="BB159" i="80"/>
  <c r="BC159" i="80"/>
  <c r="BD159" i="80"/>
  <c r="BE159" i="80"/>
  <c r="AX160" i="80"/>
  <c r="AY160" i="80"/>
  <c r="AZ160" i="80" a="1"/>
  <c r="AZ160" i="80"/>
  <c r="AN160" i="80"/>
  <c r="BA160" i="80"/>
  <c r="BB160" i="80"/>
  <c r="BC160" i="80"/>
  <c r="BD160" i="80"/>
  <c r="BE160" i="80"/>
  <c r="AX161" i="80"/>
  <c r="AY161" i="80"/>
  <c r="AZ161" i="80" a="1"/>
  <c r="AZ161" i="80"/>
  <c r="AN161" i="80"/>
  <c r="BA161" i="80"/>
  <c r="BB161" i="80"/>
  <c r="BC161" i="80"/>
  <c r="BD161" i="80"/>
  <c r="BE161" i="80"/>
  <c r="AX162" i="80"/>
  <c r="AY162" i="80"/>
  <c r="AZ162" i="80" a="1"/>
  <c r="AZ162" i="80"/>
  <c r="AN162" i="80"/>
  <c r="BA162" i="80"/>
  <c r="BB162" i="80"/>
  <c r="BC162" i="80"/>
  <c r="BD162" i="80"/>
  <c r="BE162" i="80"/>
  <c r="AX163" i="80"/>
  <c r="AY163" i="80"/>
  <c r="AZ163" i="80" a="1"/>
  <c r="AZ163" i="80"/>
  <c r="AN163" i="80"/>
  <c r="BA163" i="80"/>
  <c r="BB163" i="80"/>
  <c r="BC163" i="80"/>
  <c r="BD163" i="80"/>
  <c r="BE163" i="80"/>
  <c r="AX164" i="80"/>
  <c r="AY164" i="80"/>
  <c r="AZ164" i="80" a="1"/>
  <c r="AZ164" i="80"/>
  <c r="AN164" i="80"/>
  <c r="BA164" i="80"/>
  <c r="BB164" i="80"/>
  <c r="BC164" i="80"/>
  <c r="BD164" i="80"/>
  <c r="BE164" i="80"/>
  <c r="AX165" i="80"/>
  <c r="AY165" i="80"/>
  <c r="AZ165" i="80" a="1"/>
  <c r="AZ165" i="80"/>
  <c r="AN165" i="80"/>
  <c r="BA165" i="80"/>
  <c r="BB165" i="80"/>
  <c r="BC165" i="80"/>
  <c r="BD165" i="80"/>
  <c r="BE165" i="80"/>
  <c r="AX166" i="80"/>
  <c r="AY166" i="80"/>
  <c r="AZ166" i="80" a="1"/>
  <c r="AZ166" i="80"/>
  <c r="AN166" i="80"/>
  <c r="BA166" i="80"/>
  <c r="BB166" i="80"/>
  <c r="BC166" i="80"/>
  <c r="BD166" i="80"/>
  <c r="BE166" i="80"/>
  <c r="AX167" i="80"/>
  <c r="AY167" i="80"/>
  <c r="AZ167" i="80" a="1"/>
  <c r="AZ167" i="80"/>
  <c r="AN167" i="80"/>
  <c r="BA167" i="80"/>
  <c r="BB167" i="80"/>
  <c r="BC167" i="80"/>
  <c r="BD167" i="80"/>
  <c r="BE167" i="80"/>
  <c r="AX168" i="80"/>
  <c r="AY168" i="80"/>
  <c r="AZ168" i="80" a="1"/>
  <c r="AZ168" i="80"/>
  <c r="AN168" i="80"/>
  <c r="BA168" i="80"/>
  <c r="BB168" i="80"/>
  <c r="BC168" i="80"/>
  <c r="BD168" i="80"/>
  <c r="BE168" i="80"/>
  <c r="AX169" i="80"/>
  <c r="AY169" i="80"/>
  <c r="AZ169" i="80" a="1"/>
  <c r="AZ169" i="80"/>
  <c r="AN169" i="80"/>
  <c r="BA169" i="80"/>
  <c r="BB169" i="80"/>
  <c r="BC169" i="80"/>
  <c r="BD169" i="80"/>
  <c r="BE169" i="80"/>
  <c r="AX170" i="80"/>
  <c r="AY170" i="80"/>
  <c r="AZ170" i="80" a="1"/>
  <c r="AZ170" i="80"/>
  <c r="AN170" i="80"/>
  <c r="BA170" i="80"/>
  <c r="BB170" i="80"/>
  <c r="BC170" i="80"/>
  <c r="BD170" i="80"/>
  <c r="BE170" i="80"/>
  <c r="AX171" i="80"/>
  <c r="AY171" i="80"/>
  <c r="AZ171" i="80" a="1"/>
  <c r="AZ171" i="80"/>
  <c r="AN171" i="80"/>
  <c r="BA171" i="80"/>
  <c r="BB171" i="80"/>
  <c r="BC171" i="80"/>
  <c r="BD171" i="80"/>
  <c r="BE171" i="80"/>
  <c r="AX172" i="80"/>
  <c r="AY172" i="80"/>
  <c r="AZ172" i="80" a="1"/>
  <c r="AZ172" i="80"/>
  <c r="AN172" i="80"/>
  <c r="BA172" i="80"/>
  <c r="BB172" i="80"/>
  <c r="BC172" i="80"/>
  <c r="BD172" i="80"/>
  <c r="BE172" i="80"/>
  <c r="AX173" i="80"/>
  <c r="AY173" i="80"/>
  <c r="AZ173" i="80" a="1"/>
  <c r="AZ173" i="80"/>
  <c r="AN173" i="80"/>
  <c r="BA173" i="80"/>
  <c r="BB173" i="80"/>
  <c r="BC173" i="80"/>
  <c r="BD173" i="80"/>
  <c r="BE173" i="80"/>
  <c r="AX174" i="80"/>
  <c r="AY174" i="80"/>
  <c r="AZ174" i="80" a="1"/>
  <c r="AZ174" i="80"/>
  <c r="AN174" i="80"/>
  <c r="BA174" i="80"/>
  <c r="BB174" i="80"/>
  <c r="BC174" i="80"/>
  <c r="BD174" i="80"/>
  <c r="BE174" i="80"/>
  <c r="AX175" i="80"/>
  <c r="AY175" i="80"/>
  <c r="AZ175" i="80" a="1"/>
  <c r="AZ175" i="80"/>
  <c r="AN175" i="80"/>
  <c r="BA175" i="80"/>
  <c r="BB175" i="80"/>
  <c r="BC175" i="80"/>
  <c r="BD175" i="80"/>
  <c r="BE175" i="80"/>
  <c r="AX176" i="80"/>
  <c r="AY176" i="80"/>
  <c r="AZ176" i="80" a="1"/>
  <c r="AZ176" i="80"/>
  <c r="AN176" i="80"/>
  <c r="BA176" i="80"/>
  <c r="BB176" i="80"/>
  <c r="BC176" i="80"/>
  <c r="BD176" i="80"/>
  <c r="BE176" i="80"/>
  <c r="AX177" i="80"/>
  <c r="AY177" i="80"/>
  <c r="AZ177" i="80" a="1"/>
  <c r="AZ177" i="80"/>
  <c r="AN177" i="80"/>
  <c r="BA177" i="80"/>
  <c r="BB177" i="80"/>
  <c r="BC177" i="80"/>
  <c r="BD177" i="80"/>
  <c r="BE177" i="80"/>
  <c r="AX178" i="80"/>
  <c r="AY178" i="80"/>
  <c r="AZ178" i="80" a="1"/>
  <c r="AZ178" i="80"/>
  <c r="AN178" i="80"/>
  <c r="BA178" i="80"/>
  <c r="BB178" i="80"/>
  <c r="BC178" i="80"/>
  <c r="BD178" i="80"/>
  <c r="BE178" i="80"/>
  <c r="AX179" i="80"/>
  <c r="AY179" i="80"/>
  <c r="AZ179" i="80" a="1"/>
  <c r="AZ179" i="80"/>
  <c r="AN179" i="80"/>
  <c r="BA179" i="80"/>
  <c r="BB179" i="80"/>
  <c r="BC179" i="80"/>
  <c r="BD179" i="80"/>
  <c r="BE179" i="80"/>
  <c r="AX180" i="80"/>
  <c r="AY180" i="80"/>
  <c r="AZ180" i="80" a="1"/>
  <c r="AZ180" i="80"/>
  <c r="AN180" i="80"/>
  <c r="BA180" i="80"/>
  <c r="BB180" i="80"/>
  <c r="BC180" i="80"/>
  <c r="BD180" i="80"/>
  <c r="BE180" i="80"/>
  <c r="AX181" i="80"/>
  <c r="AY181" i="80"/>
  <c r="AZ181" i="80" a="1"/>
  <c r="AZ181" i="80"/>
  <c r="AN181" i="80"/>
  <c r="BA181" i="80"/>
  <c r="BB181" i="80"/>
  <c r="BC181" i="80"/>
  <c r="BD181" i="80"/>
  <c r="BE181" i="80"/>
  <c r="AX182" i="80"/>
  <c r="AY182" i="80"/>
  <c r="AZ182" i="80" a="1"/>
  <c r="AZ182" i="80"/>
  <c r="AN182" i="80"/>
  <c r="BA182" i="80"/>
  <c r="BB182" i="80"/>
  <c r="BC182" i="80"/>
  <c r="BD182" i="80"/>
  <c r="BE182" i="80"/>
  <c r="AX183" i="80"/>
  <c r="AY183" i="80"/>
  <c r="AZ183" i="80" a="1"/>
  <c r="AZ183" i="80"/>
  <c r="AN183" i="80"/>
  <c r="BA183" i="80"/>
  <c r="BB183" i="80"/>
  <c r="BC183" i="80"/>
  <c r="BD183" i="80"/>
  <c r="BE183" i="80"/>
  <c r="AX184" i="80"/>
  <c r="AY184" i="80"/>
  <c r="AZ184" i="80" a="1"/>
  <c r="AZ184" i="80"/>
  <c r="AN184" i="80"/>
  <c r="BA184" i="80"/>
  <c r="BB184" i="80"/>
  <c r="BC184" i="80"/>
  <c r="BD184" i="80"/>
  <c r="BE184" i="80"/>
  <c r="AX185" i="80"/>
  <c r="AY185" i="80"/>
  <c r="AZ185" i="80" a="1"/>
  <c r="AZ185" i="80"/>
  <c r="AN185" i="80"/>
  <c r="BA185" i="80"/>
  <c r="BB185" i="80"/>
  <c r="BC185" i="80"/>
  <c r="BD185" i="80"/>
  <c r="BE185" i="80"/>
  <c r="AX186" i="80"/>
  <c r="AY186" i="80"/>
  <c r="AZ186" i="80" a="1"/>
  <c r="AZ186" i="80"/>
  <c r="AN186" i="80"/>
  <c r="BA186" i="80"/>
  <c r="BB186" i="80"/>
  <c r="BC186" i="80"/>
  <c r="BD186" i="80"/>
  <c r="BE186" i="80"/>
  <c r="AX187" i="80"/>
  <c r="AY187" i="80"/>
  <c r="AZ187" i="80" a="1"/>
  <c r="AZ187" i="80"/>
  <c r="AN187" i="80"/>
  <c r="BA187" i="80"/>
  <c r="BB187" i="80"/>
  <c r="BC187" i="80"/>
  <c r="BD187" i="80"/>
  <c r="BE187" i="80"/>
  <c r="AX188" i="80"/>
  <c r="AY188" i="80"/>
  <c r="AZ188" i="80" a="1"/>
  <c r="AZ188" i="80"/>
  <c r="AN188" i="80"/>
  <c r="BA188" i="80"/>
  <c r="BB188" i="80"/>
  <c r="BC188" i="80"/>
  <c r="BD188" i="80"/>
  <c r="BE188" i="80"/>
  <c r="AX189" i="80"/>
  <c r="AY189" i="80"/>
  <c r="AZ189" i="80" a="1"/>
  <c r="AZ189" i="80"/>
  <c r="AN189" i="80"/>
  <c r="BA189" i="80"/>
  <c r="BB189" i="80"/>
  <c r="BC189" i="80"/>
  <c r="BD189" i="80"/>
  <c r="BE189" i="80"/>
  <c r="AX190" i="80"/>
  <c r="AY190" i="80"/>
  <c r="AZ190" i="80" a="1"/>
  <c r="AZ190" i="80"/>
  <c r="AN190" i="80"/>
  <c r="BA190" i="80"/>
  <c r="BB190" i="80"/>
  <c r="BC190" i="80"/>
  <c r="BD190" i="80"/>
  <c r="BE190" i="80"/>
  <c r="AX191" i="80"/>
  <c r="AY191" i="80"/>
  <c r="AZ191" i="80" a="1"/>
  <c r="AZ191" i="80"/>
  <c r="AN191" i="80"/>
  <c r="BA191" i="80"/>
  <c r="BB191" i="80"/>
  <c r="BC191" i="80"/>
  <c r="BD191" i="80"/>
  <c r="BE191" i="80"/>
  <c r="AX192" i="80"/>
  <c r="AY192" i="80"/>
  <c r="AZ192" i="80" a="1"/>
  <c r="AZ192" i="80"/>
  <c r="AN192" i="80"/>
  <c r="BA192" i="80"/>
  <c r="BB192" i="80"/>
  <c r="BC192" i="80"/>
  <c r="BD192" i="80"/>
  <c r="BE192" i="80"/>
  <c r="AX193" i="80"/>
  <c r="AY193" i="80"/>
  <c r="AZ193" i="80" a="1"/>
  <c r="AZ193" i="80"/>
  <c r="AN193" i="80"/>
  <c r="BA193" i="80"/>
  <c r="BB193" i="80"/>
  <c r="BC193" i="80"/>
  <c r="BD193" i="80"/>
  <c r="BE193" i="80"/>
  <c r="AX194" i="80"/>
  <c r="AY194" i="80"/>
  <c r="AZ194" i="80" a="1"/>
  <c r="AZ194" i="80"/>
  <c r="AN194" i="80"/>
  <c r="BA194" i="80"/>
  <c r="BB194" i="80"/>
  <c r="BC194" i="80"/>
  <c r="BD194" i="80"/>
  <c r="BE194" i="80"/>
  <c r="AX195" i="80"/>
  <c r="AY195" i="80"/>
  <c r="AZ195" i="80" a="1"/>
  <c r="AZ195" i="80"/>
  <c r="AN195" i="80"/>
  <c r="BA195" i="80"/>
  <c r="BB195" i="80"/>
  <c r="BC195" i="80"/>
  <c r="BD195" i="80"/>
  <c r="BE195" i="80"/>
  <c r="AK18" i="80"/>
  <c r="AM18" i="80"/>
  <c r="AK19" i="80"/>
  <c r="AM19" i="80"/>
  <c r="AK20" i="80"/>
  <c r="AM20" i="80"/>
  <c r="AK21" i="80"/>
  <c r="AM21" i="80"/>
  <c r="AK22" i="80"/>
  <c r="AM22" i="80"/>
  <c r="AK23" i="80"/>
  <c r="AM23" i="80"/>
  <c r="AK24" i="80"/>
  <c r="AM24" i="80"/>
  <c r="AK25" i="80"/>
  <c r="AM25" i="80"/>
  <c r="AK26" i="80"/>
  <c r="AM26" i="80"/>
  <c r="AK27" i="80"/>
  <c r="AM27" i="80"/>
  <c r="AK28" i="80"/>
  <c r="AM28" i="80"/>
  <c r="AK29" i="80"/>
  <c r="AM29" i="80"/>
  <c r="AK30" i="80"/>
  <c r="AM30" i="80"/>
  <c r="AK31" i="80"/>
  <c r="AM31" i="80"/>
  <c r="AK32" i="80"/>
  <c r="AM32" i="80"/>
  <c r="AK33" i="80"/>
  <c r="AM33" i="80"/>
  <c r="AK34" i="80"/>
  <c r="AM34" i="80"/>
  <c r="AK35" i="80"/>
  <c r="AM35" i="80"/>
  <c r="AK36" i="80"/>
  <c r="AM36" i="80"/>
  <c r="AK37" i="80"/>
  <c r="AM37" i="80"/>
  <c r="AK38" i="80"/>
  <c r="AM38" i="80"/>
  <c r="AK39" i="80"/>
  <c r="AM39" i="80"/>
  <c r="AK40" i="80"/>
  <c r="AM40" i="80"/>
  <c r="AK41" i="80"/>
  <c r="AM41" i="80"/>
  <c r="AK42" i="80"/>
  <c r="AM42" i="80"/>
  <c r="AK43" i="80"/>
  <c r="AM43" i="80"/>
  <c r="AK44" i="80"/>
  <c r="AM44" i="80"/>
  <c r="AK45" i="80"/>
  <c r="AM45" i="80"/>
  <c r="AK46" i="80"/>
  <c r="AM46" i="80"/>
  <c r="AK47" i="80"/>
  <c r="AM47" i="80"/>
  <c r="AK48" i="80"/>
  <c r="AM48" i="80"/>
  <c r="AK49" i="80"/>
  <c r="AM49" i="80"/>
  <c r="AK50" i="80"/>
  <c r="AM50" i="80"/>
  <c r="AK51" i="80"/>
  <c r="AM51" i="80"/>
  <c r="AK52" i="80"/>
  <c r="AM52" i="80"/>
  <c r="AK53" i="80"/>
  <c r="AM53" i="80"/>
  <c r="AK54" i="80"/>
  <c r="AM54" i="80"/>
  <c r="AK55" i="80"/>
  <c r="AM55" i="80"/>
  <c r="AK56" i="80"/>
  <c r="AM56" i="80"/>
  <c r="AK57" i="80"/>
  <c r="AM57" i="80"/>
  <c r="AK58" i="80"/>
  <c r="AM58" i="80"/>
  <c r="AK59" i="80"/>
  <c r="AM59" i="80"/>
  <c r="AK60" i="80"/>
  <c r="AM60" i="80"/>
  <c r="AK61" i="80"/>
  <c r="AM61" i="80"/>
  <c r="AK62" i="80"/>
  <c r="AM62" i="80"/>
  <c r="AK63" i="80"/>
  <c r="AM63" i="80"/>
  <c r="AK64" i="80"/>
  <c r="AM64" i="80"/>
  <c r="AK65" i="80"/>
  <c r="AM65" i="80"/>
  <c r="AK66" i="80"/>
  <c r="AM66" i="80"/>
  <c r="AK67" i="80"/>
  <c r="AM67" i="80"/>
  <c r="AK68" i="80"/>
  <c r="AM68" i="80"/>
  <c r="AK69" i="80"/>
  <c r="AM69" i="80"/>
  <c r="AK70" i="80"/>
  <c r="AM70" i="80"/>
  <c r="AK71" i="80"/>
  <c r="AM71" i="80"/>
  <c r="AK72" i="80"/>
  <c r="AM72" i="80"/>
  <c r="AK73" i="80"/>
  <c r="AM73" i="80"/>
  <c r="AK74" i="80"/>
  <c r="AM74" i="80"/>
  <c r="AK75" i="80"/>
  <c r="AM75" i="80"/>
  <c r="AK76" i="80"/>
  <c r="AM76" i="80"/>
  <c r="AK77" i="80"/>
  <c r="AM77" i="80"/>
  <c r="AK78" i="80"/>
  <c r="AM78" i="80"/>
  <c r="AK79" i="80"/>
  <c r="AM79" i="80"/>
  <c r="AK80" i="80"/>
  <c r="AM80" i="80"/>
  <c r="AK81" i="80"/>
  <c r="AM81" i="80"/>
  <c r="AK82" i="80"/>
  <c r="AM82" i="80"/>
  <c r="AK83" i="80"/>
  <c r="AM83" i="80"/>
  <c r="AK84" i="80"/>
  <c r="AM84" i="80"/>
  <c r="AK85" i="80"/>
  <c r="AM85" i="80"/>
  <c r="AK86" i="80"/>
  <c r="AM86" i="80"/>
  <c r="AK87" i="80"/>
  <c r="AM87" i="80"/>
  <c r="AK88" i="80"/>
  <c r="AM88" i="80"/>
  <c r="AK89" i="80"/>
  <c r="AM89" i="80"/>
  <c r="AK90" i="80"/>
  <c r="AM90" i="80"/>
  <c r="AK91" i="80"/>
  <c r="AM91" i="80"/>
  <c r="AK92" i="80"/>
  <c r="AM92" i="80"/>
  <c r="AK93" i="80"/>
  <c r="AM93" i="80"/>
  <c r="AK94" i="80"/>
  <c r="AM94" i="80"/>
  <c r="AK95" i="80"/>
  <c r="AM95" i="80"/>
  <c r="AK96" i="80"/>
  <c r="AM96" i="80"/>
  <c r="AK97" i="80"/>
  <c r="AM97" i="80"/>
  <c r="AK98" i="80"/>
  <c r="AM98" i="80"/>
  <c r="AK99" i="80"/>
  <c r="AM99" i="80"/>
  <c r="AK100" i="80"/>
  <c r="AM100" i="80"/>
  <c r="AK101" i="80"/>
  <c r="AM101" i="80"/>
  <c r="AK102" i="80"/>
  <c r="AM102" i="80"/>
  <c r="AK103" i="80"/>
  <c r="AM103" i="80"/>
  <c r="AK104" i="80"/>
  <c r="AM104" i="80"/>
  <c r="AK105" i="80"/>
  <c r="AM105" i="80"/>
  <c r="AK106" i="80"/>
  <c r="AM106" i="80"/>
  <c r="AK107" i="80"/>
  <c r="AM107" i="80"/>
  <c r="AK108" i="80"/>
  <c r="AM108" i="80"/>
  <c r="AK109" i="80"/>
  <c r="AM109" i="80"/>
  <c r="AK110" i="80"/>
  <c r="AM110" i="80"/>
  <c r="AK111" i="80"/>
  <c r="AM111" i="80"/>
  <c r="AK112" i="80"/>
  <c r="AM112" i="80"/>
  <c r="AK113" i="80"/>
  <c r="AM113" i="80"/>
  <c r="AK114" i="80"/>
  <c r="AM114" i="80"/>
  <c r="AK115" i="80"/>
  <c r="AM115" i="80"/>
  <c r="AK116" i="80"/>
  <c r="AM116" i="80"/>
  <c r="AK117" i="80"/>
  <c r="AM117" i="80"/>
  <c r="AK118" i="80"/>
  <c r="AM118" i="80"/>
  <c r="AK119" i="80"/>
  <c r="AM119" i="80"/>
  <c r="AK120" i="80"/>
  <c r="AM120" i="80"/>
  <c r="AK121" i="80"/>
  <c r="AM121" i="80"/>
  <c r="AK122" i="80"/>
  <c r="AM122" i="80"/>
  <c r="AK123" i="80"/>
  <c r="AM123" i="80"/>
  <c r="AK124" i="80"/>
  <c r="AM124" i="80"/>
  <c r="AK125" i="80"/>
  <c r="AM125" i="80"/>
  <c r="AK126" i="80"/>
  <c r="AM126" i="80"/>
  <c r="AK127" i="80"/>
  <c r="AM127" i="80"/>
  <c r="AK128" i="80"/>
  <c r="AM128" i="80"/>
  <c r="AK129" i="80"/>
  <c r="AM129" i="80"/>
  <c r="AK130" i="80"/>
  <c r="AM130" i="80"/>
  <c r="AK131" i="80"/>
  <c r="AM131" i="80"/>
  <c r="AK132" i="80"/>
  <c r="AM132" i="80"/>
  <c r="AK133" i="80"/>
  <c r="AM133" i="80"/>
  <c r="AK134" i="80"/>
  <c r="AM134" i="80"/>
  <c r="AK135" i="80"/>
  <c r="AM135" i="80"/>
  <c r="AK136" i="80"/>
  <c r="AM136" i="80"/>
  <c r="AK137" i="80"/>
  <c r="AM137" i="80"/>
  <c r="AK138" i="80"/>
  <c r="AM138" i="80"/>
  <c r="AK139" i="80"/>
  <c r="AM139" i="80"/>
  <c r="AK140" i="80"/>
  <c r="AM140" i="80"/>
  <c r="AK141" i="80"/>
  <c r="AM141" i="80"/>
  <c r="AK142" i="80"/>
  <c r="AM142" i="80"/>
  <c r="AK143" i="80"/>
  <c r="AM143" i="80"/>
  <c r="AK144" i="80"/>
  <c r="AM144" i="80"/>
  <c r="AK145" i="80"/>
  <c r="AM145" i="80"/>
  <c r="AK146" i="80"/>
  <c r="AM146" i="80"/>
  <c r="AK147" i="80"/>
  <c r="AM147" i="80"/>
  <c r="AK148" i="80"/>
  <c r="AM148" i="80"/>
  <c r="AK149" i="80"/>
  <c r="AM149" i="80"/>
  <c r="AK150" i="80"/>
  <c r="AM150" i="80"/>
  <c r="AK151" i="80"/>
  <c r="AM151" i="80"/>
  <c r="AK152" i="80"/>
  <c r="AM152" i="80"/>
  <c r="AK153" i="80"/>
  <c r="AM153" i="80"/>
  <c r="AK154" i="80"/>
  <c r="AM154" i="80"/>
  <c r="AK155" i="80"/>
  <c r="AM155" i="80"/>
  <c r="AK156" i="80"/>
  <c r="AM156" i="80"/>
  <c r="AK157" i="80"/>
  <c r="AM157" i="80"/>
  <c r="AK158" i="80"/>
  <c r="AM158" i="80"/>
  <c r="AK159" i="80"/>
  <c r="AM159" i="80"/>
  <c r="AK160" i="80"/>
  <c r="AM160" i="80"/>
  <c r="AK161" i="80"/>
  <c r="AM161" i="80"/>
  <c r="AK162" i="80"/>
  <c r="AM162" i="80"/>
  <c r="AK163" i="80"/>
  <c r="AM163" i="80"/>
  <c r="AK164" i="80"/>
  <c r="AM164" i="80"/>
  <c r="AK165" i="80"/>
  <c r="AM165" i="80"/>
  <c r="AK166" i="80"/>
  <c r="AM166" i="80"/>
  <c r="AK167" i="80"/>
  <c r="AM167" i="80"/>
  <c r="AK168" i="80"/>
  <c r="AM168" i="80"/>
  <c r="AK169" i="80"/>
  <c r="AM169" i="80"/>
  <c r="AK170" i="80"/>
  <c r="AM170" i="80"/>
  <c r="AK171" i="80"/>
  <c r="AM171" i="80"/>
  <c r="AK172" i="80"/>
  <c r="AM172" i="80"/>
  <c r="AK173" i="80"/>
  <c r="AM173" i="80"/>
  <c r="AK174" i="80"/>
  <c r="AM174" i="80"/>
  <c r="AK175" i="80"/>
  <c r="AM175" i="80"/>
  <c r="AK176" i="80"/>
  <c r="AM176" i="80"/>
  <c r="AK177" i="80"/>
  <c r="AM177" i="80"/>
  <c r="AK178" i="80"/>
  <c r="AM178" i="80"/>
  <c r="AK179" i="80"/>
  <c r="AM179" i="80"/>
  <c r="AK180" i="80"/>
  <c r="AM180" i="80"/>
  <c r="AK181" i="80"/>
  <c r="AM181" i="80"/>
  <c r="AK182" i="80"/>
  <c r="AM182" i="80"/>
  <c r="AK183" i="80"/>
  <c r="AM183" i="80"/>
  <c r="AK184" i="80"/>
  <c r="AM184" i="80"/>
  <c r="AK185" i="80"/>
  <c r="AM185" i="80"/>
  <c r="AK186" i="80"/>
  <c r="AM186" i="80"/>
  <c r="AK187" i="80"/>
  <c r="AM187" i="80"/>
  <c r="AK188" i="80"/>
  <c r="AM188" i="80"/>
  <c r="AK189" i="80"/>
  <c r="AM189" i="80"/>
  <c r="AK190" i="80"/>
  <c r="AM190" i="80"/>
  <c r="AK191" i="80"/>
  <c r="AM191" i="80"/>
  <c r="AK192" i="80"/>
  <c r="AM192" i="80"/>
  <c r="AK193" i="80"/>
  <c r="AM193" i="80"/>
  <c r="AK194" i="80"/>
  <c r="AM194" i="80"/>
  <c r="AK195" i="80"/>
  <c r="AM195" i="80"/>
  <c r="Y19" i="80"/>
  <c r="Z19" i="80"/>
  <c r="Y20" i="80"/>
  <c r="Z20" i="80"/>
  <c r="Y21" i="80"/>
  <c r="Z21" i="80"/>
  <c r="Y22" i="80"/>
  <c r="Z22" i="80"/>
  <c r="Y23" i="80"/>
  <c r="Z23" i="80"/>
  <c r="Y24" i="80"/>
  <c r="Z24" i="80"/>
  <c r="Y25" i="80"/>
  <c r="Z25" i="80"/>
  <c r="Y26" i="80"/>
  <c r="Z26" i="80"/>
  <c r="Y27" i="80"/>
  <c r="Z27" i="80"/>
  <c r="Y28" i="80"/>
  <c r="Z28" i="80"/>
  <c r="Y29" i="80"/>
  <c r="Z29" i="80"/>
  <c r="Y30" i="80"/>
  <c r="Z30" i="80"/>
  <c r="Y31" i="80"/>
  <c r="Z31" i="80"/>
  <c r="Y32" i="80"/>
  <c r="Z32" i="80"/>
  <c r="Y33" i="80"/>
  <c r="Z33" i="80"/>
  <c r="Y34" i="80"/>
  <c r="Z34" i="80"/>
  <c r="Y35" i="80"/>
  <c r="Z35" i="80"/>
  <c r="Y36" i="80"/>
  <c r="Z36" i="80"/>
  <c r="Y37" i="80"/>
  <c r="Z37" i="80"/>
  <c r="Y38" i="80"/>
  <c r="Z38" i="80"/>
  <c r="Y39" i="80"/>
  <c r="Z39" i="80"/>
  <c r="Y40" i="80"/>
  <c r="Z40" i="80"/>
  <c r="Y41" i="80"/>
  <c r="Z41" i="80"/>
  <c r="Y42" i="80"/>
  <c r="Z42" i="80"/>
  <c r="Y43" i="80"/>
  <c r="Z43" i="80"/>
  <c r="Y44" i="80"/>
  <c r="Z44" i="80"/>
  <c r="Y45" i="80"/>
  <c r="Z45" i="80"/>
  <c r="Y46" i="80"/>
  <c r="Z46" i="80"/>
  <c r="Y47" i="80"/>
  <c r="Z47" i="80"/>
  <c r="Y48" i="80"/>
  <c r="Z48" i="80"/>
  <c r="Y49" i="80"/>
  <c r="Z49" i="80"/>
  <c r="Y50" i="80"/>
  <c r="Z50" i="80"/>
  <c r="Y51" i="80"/>
  <c r="Z51" i="80"/>
  <c r="Y52" i="80"/>
  <c r="Z52" i="80"/>
  <c r="Y53" i="80"/>
  <c r="Z53" i="80"/>
  <c r="Y54" i="80"/>
  <c r="Z54" i="80"/>
  <c r="Y55" i="80"/>
  <c r="Z55" i="80"/>
  <c r="Y56" i="80"/>
  <c r="Z56" i="80"/>
  <c r="Y57" i="80"/>
  <c r="Z57" i="80"/>
  <c r="Y58" i="80"/>
  <c r="Z58" i="80"/>
  <c r="Y59" i="80"/>
  <c r="Z59" i="80"/>
  <c r="Y60" i="80"/>
  <c r="Z60" i="80"/>
  <c r="Y61" i="80"/>
  <c r="Z61" i="80"/>
  <c r="Y62" i="80"/>
  <c r="Z62" i="80"/>
  <c r="Y63" i="80"/>
  <c r="Z63" i="80"/>
  <c r="Y64" i="80"/>
  <c r="Z64" i="80"/>
  <c r="Y65" i="80"/>
  <c r="Z65" i="80"/>
  <c r="Y66" i="80"/>
  <c r="Z66" i="80"/>
  <c r="Y67" i="80"/>
  <c r="Z67" i="80"/>
  <c r="Y68" i="80"/>
  <c r="Z68" i="80"/>
  <c r="Y69" i="80"/>
  <c r="Z69" i="80"/>
  <c r="Y70" i="80"/>
  <c r="Z70" i="80"/>
  <c r="Y71" i="80"/>
  <c r="Z71" i="80"/>
  <c r="Y72" i="80"/>
  <c r="Z72" i="80"/>
  <c r="Y73" i="80"/>
  <c r="Z73" i="80"/>
  <c r="Y74" i="80"/>
  <c r="Z74" i="80"/>
  <c r="Y75" i="80"/>
  <c r="Z75" i="80"/>
  <c r="Y76" i="80"/>
  <c r="Z76" i="80"/>
  <c r="Y77" i="80"/>
  <c r="Z77" i="80"/>
  <c r="Y78" i="80"/>
  <c r="Z78" i="80"/>
  <c r="Y79" i="80"/>
  <c r="Z79" i="80"/>
  <c r="Y80" i="80"/>
  <c r="Z80" i="80"/>
  <c r="Y81" i="80"/>
  <c r="Z81" i="80"/>
  <c r="Y82" i="80"/>
  <c r="Z82" i="80"/>
  <c r="Y83" i="80"/>
  <c r="Z83" i="80"/>
  <c r="Y84" i="80"/>
  <c r="Z84" i="80"/>
  <c r="Y85" i="80"/>
  <c r="Z85" i="80"/>
  <c r="Y86" i="80"/>
  <c r="Z86" i="80"/>
  <c r="Y87" i="80"/>
  <c r="Z87" i="80"/>
  <c r="Y88" i="80"/>
  <c r="Z88" i="80"/>
  <c r="Y89" i="80"/>
  <c r="Z89" i="80"/>
  <c r="Y90" i="80"/>
  <c r="Z90" i="80"/>
  <c r="Y91" i="80"/>
  <c r="Z91" i="80"/>
  <c r="Y92" i="80"/>
  <c r="Z92" i="80"/>
  <c r="Y93" i="80"/>
  <c r="Z93" i="80"/>
  <c r="Y94" i="80"/>
  <c r="Z94" i="80"/>
  <c r="Y95" i="80"/>
  <c r="Z95" i="80"/>
  <c r="Y96" i="80"/>
  <c r="Z96" i="80"/>
  <c r="Y97" i="80"/>
  <c r="Z97" i="80"/>
  <c r="Y98" i="80"/>
  <c r="Z98" i="80"/>
  <c r="Y99" i="80"/>
  <c r="Z99" i="80"/>
  <c r="Y100" i="80"/>
  <c r="Z100" i="80"/>
  <c r="Y101" i="80"/>
  <c r="Z101" i="80"/>
  <c r="Y102" i="80"/>
  <c r="Z102" i="80"/>
  <c r="Y103" i="80"/>
  <c r="Z103" i="80"/>
  <c r="Y104" i="80"/>
  <c r="Z104" i="80"/>
  <c r="Y105" i="80"/>
  <c r="Z105" i="80"/>
  <c r="Y106" i="80"/>
  <c r="Z106" i="80"/>
  <c r="Y107" i="80"/>
  <c r="Z107" i="80"/>
  <c r="Y108" i="80"/>
  <c r="Z108" i="80"/>
  <c r="Y109" i="80"/>
  <c r="Z109" i="80"/>
  <c r="Y110" i="80"/>
  <c r="Z110" i="80"/>
  <c r="Y111" i="80"/>
  <c r="Z111" i="80"/>
  <c r="Y112" i="80"/>
  <c r="Z112" i="80"/>
  <c r="Y113" i="80"/>
  <c r="Z113" i="80"/>
  <c r="Y114" i="80"/>
  <c r="Z114" i="80"/>
  <c r="Y115" i="80"/>
  <c r="Z115" i="80"/>
  <c r="Y116" i="80"/>
  <c r="Z116" i="80"/>
  <c r="Y117" i="80"/>
  <c r="Z117" i="80"/>
  <c r="Y118" i="80"/>
  <c r="Z118" i="80"/>
  <c r="Y119" i="80"/>
  <c r="Z119" i="80"/>
  <c r="Y120" i="80"/>
  <c r="Z120" i="80"/>
  <c r="Y121" i="80"/>
  <c r="Z121" i="80"/>
  <c r="Y122" i="80"/>
  <c r="Z122" i="80"/>
  <c r="Y123" i="80"/>
  <c r="Z123" i="80"/>
  <c r="Y124" i="80"/>
  <c r="Z124" i="80"/>
  <c r="Y125" i="80"/>
  <c r="Z125" i="80"/>
  <c r="Y126" i="80"/>
  <c r="Z126" i="80"/>
  <c r="Y127" i="80"/>
  <c r="Z127" i="80"/>
  <c r="Y128" i="80"/>
  <c r="Z128" i="80"/>
  <c r="Y129" i="80"/>
  <c r="Z129" i="80"/>
  <c r="Y130" i="80"/>
  <c r="Z130" i="80"/>
  <c r="Y131" i="80"/>
  <c r="Z131" i="80"/>
  <c r="Y132" i="80"/>
  <c r="Z132" i="80"/>
  <c r="Y133" i="80"/>
  <c r="Z133" i="80"/>
  <c r="Y134" i="80"/>
  <c r="Z134" i="80"/>
  <c r="Y135" i="80"/>
  <c r="Z135" i="80"/>
  <c r="Y136" i="80"/>
  <c r="Z136" i="80"/>
  <c r="Y137" i="80"/>
  <c r="Z137" i="80"/>
  <c r="Y138" i="80"/>
  <c r="Z138" i="80"/>
  <c r="Y139" i="80"/>
  <c r="Z139" i="80"/>
  <c r="Y140" i="80"/>
  <c r="Z140" i="80"/>
  <c r="Y141" i="80"/>
  <c r="Z141" i="80"/>
  <c r="Y142" i="80"/>
  <c r="Z142" i="80"/>
  <c r="Y143" i="80"/>
  <c r="Z143" i="80"/>
  <c r="Y144" i="80"/>
  <c r="Z144" i="80"/>
  <c r="Y145" i="80"/>
  <c r="Z145" i="80"/>
  <c r="Y146" i="80"/>
  <c r="Z146" i="80"/>
  <c r="Y147" i="80"/>
  <c r="Z147" i="80"/>
  <c r="Y148" i="80"/>
  <c r="Z148" i="80"/>
  <c r="Y149" i="80"/>
  <c r="Z149" i="80"/>
  <c r="Y150" i="80"/>
  <c r="Z150" i="80"/>
  <c r="Y151" i="80"/>
  <c r="Z151" i="80"/>
  <c r="Y152" i="80"/>
  <c r="Z152" i="80"/>
  <c r="Y153" i="80"/>
  <c r="Z153" i="80"/>
  <c r="Y154" i="80"/>
  <c r="Z154" i="80"/>
  <c r="Y155" i="80"/>
  <c r="Z155" i="80"/>
  <c r="Y156" i="80"/>
  <c r="Z156" i="80"/>
  <c r="Y157" i="80"/>
  <c r="Z157" i="80"/>
  <c r="Y158" i="80"/>
  <c r="Z158" i="80"/>
  <c r="Y159" i="80"/>
  <c r="Z159" i="80"/>
  <c r="Y160" i="80"/>
  <c r="Z160" i="80"/>
  <c r="Y161" i="80"/>
  <c r="Z161" i="80"/>
  <c r="Y162" i="80"/>
  <c r="Z162" i="80"/>
  <c r="Y163" i="80"/>
  <c r="Z163" i="80"/>
  <c r="Y164" i="80"/>
  <c r="Z164" i="80"/>
  <c r="Y165" i="80"/>
  <c r="Z165" i="80"/>
  <c r="Y166" i="80"/>
  <c r="Z166" i="80"/>
  <c r="Y167" i="80"/>
  <c r="Z167" i="80"/>
  <c r="Y168" i="80"/>
  <c r="Z168" i="80"/>
  <c r="Y169" i="80"/>
  <c r="Z169" i="80"/>
  <c r="Y170" i="80"/>
  <c r="Z170" i="80"/>
  <c r="Y171" i="80"/>
  <c r="Z171" i="80"/>
  <c r="Y172" i="80"/>
  <c r="Z172" i="80"/>
  <c r="Y173" i="80"/>
  <c r="Z173" i="80"/>
  <c r="Y174" i="80"/>
  <c r="Z174" i="80"/>
  <c r="Y175" i="80"/>
  <c r="Z175" i="80"/>
  <c r="Y176" i="80"/>
  <c r="Z176" i="80"/>
  <c r="Y177" i="80"/>
  <c r="Z177" i="80"/>
  <c r="Y178" i="80"/>
  <c r="Z178" i="80"/>
  <c r="Y179" i="80"/>
  <c r="Z179" i="80"/>
  <c r="Y180" i="80"/>
  <c r="Z180" i="80"/>
  <c r="Y181" i="80"/>
  <c r="Z181" i="80"/>
  <c r="Y182" i="80"/>
  <c r="Z182" i="80"/>
  <c r="Y183" i="80"/>
  <c r="Z183" i="80"/>
  <c r="Y184" i="80"/>
  <c r="Z184" i="80"/>
  <c r="Y185" i="80"/>
  <c r="Z185" i="80"/>
  <c r="Y186" i="80"/>
  <c r="Z186" i="80"/>
  <c r="Y187" i="80"/>
  <c r="Z187" i="80"/>
  <c r="Y188" i="80"/>
  <c r="Z188" i="80"/>
  <c r="Y189" i="80"/>
  <c r="Z189" i="80"/>
  <c r="Y190" i="80"/>
  <c r="Z190" i="80"/>
  <c r="Y191" i="80"/>
  <c r="Z191" i="80"/>
  <c r="Y192" i="80"/>
  <c r="Z192" i="80"/>
  <c r="Y193" i="80"/>
  <c r="Z193" i="80"/>
  <c r="Y194" i="80"/>
  <c r="Z194" i="80"/>
  <c r="Y195" i="80"/>
  <c r="Z195" i="80"/>
  <c r="O17" i="80"/>
  <c r="O19" i="80"/>
  <c r="O20" i="80"/>
  <c r="O21" i="80"/>
  <c r="O22" i="80"/>
  <c r="O23" i="80"/>
  <c r="O24" i="80"/>
  <c r="O25" i="80"/>
  <c r="O26" i="80"/>
  <c r="O27" i="80"/>
  <c r="O28" i="80"/>
  <c r="O29" i="80"/>
  <c r="O30" i="80"/>
  <c r="O31" i="80"/>
  <c r="O32" i="80"/>
  <c r="O33" i="80"/>
  <c r="O34" i="80"/>
  <c r="O35" i="80"/>
  <c r="O36" i="80"/>
  <c r="O37" i="80"/>
  <c r="O38" i="80"/>
  <c r="O39" i="80"/>
  <c r="O40" i="80"/>
  <c r="O41" i="80"/>
  <c r="O42" i="80"/>
  <c r="O43" i="80"/>
  <c r="O44" i="80"/>
  <c r="O45" i="80"/>
  <c r="O46" i="80"/>
  <c r="O47" i="80"/>
  <c r="O48" i="80"/>
  <c r="O49" i="80"/>
  <c r="O50" i="80"/>
  <c r="O51" i="80"/>
  <c r="O52" i="80"/>
  <c r="O53" i="80"/>
  <c r="O54" i="80"/>
  <c r="O55" i="80"/>
  <c r="O56" i="80"/>
  <c r="O57" i="80"/>
  <c r="O58" i="80"/>
  <c r="O59" i="80"/>
  <c r="O60" i="80"/>
  <c r="O61" i="80"/>
  <c r="O62" i="80"/>
  <c r="O63" i="80"/>
  <c r="O64" i="80"/>
  <c r="O65" i="80"/>
  <c r="O66" i="80"/>
  <c r="O67" i="80"/>
  <c r="O68" i="80"/>
  <c r="O69" i="80"/>
  <c r="O70" i="80"/>
  <c r="O71" i="80"/>
  <c r="O72" i="80"/>
  <c r="O73" i="80"/>
  <c r="O74" i="80"/>
  <c r="O75" i="80"/>
  <c r="O76" i="80"/>
  <c r="O77" i="80"/>
  <c r="O78" i="80"/>
  <c r="O79" i="80"/>
  <c r="O80" i="80"/>
  <c r="O81" i="80"/>
  <c r="O82" i="80"/>
  <c r="O83" i="80"/>
  <c r="O84" i="80"/>
  <c r="O85" i="80"/>
  <c r="O86" i="80"/>
  <c r="O87" i="80"/>
  <c r="O88" i="80"/>
  <c r="O89" i="80"/>
  <c r="O90" i="80"/>
  <c r="O91" i="80"/>
  <c r="O92" i="80"/>
  <c r="O93" i="80"/>
  <c r="O94" i="80"/>
  <c r="O95" i="80"/>
  <c r="O96" i="80"/>
  <c r="O97" i="80"/>
  <c r="O98" i="80"/>
  <c r="O99" i="80"/>
  <c r="O100" i="80"/>
  <c r="O101" i="80"/>
  <c r="O102" i="80"/>
  <c r="O103" i="80"/>
  <c r="O104" i="80"/>
  <c r="O105" i="80"/>
  <c r="O106" i="80"/>
  <c r="O107" i="80"/>
  <c r="O108" i="80"/>
  <c r="O109" i="80"/>
  <c r="O110" i="80"/>
  <c r="O111" i="80"/>
  <c r="O112" i="80"/>
  <c r="O113" i="80"/>
  <c r="O114" i="80"/>
  <c r="O115" i="80"/>
  <c r="O116" i="80"/>
  <c r="O117" i="80"/>
  <c r="O118" i="80"/>
  <c r="O119" i="80"/>
  <c r="O120" i="80"/>
  <c r="O121" i="80"/>
  <c r="O122" i="80"/>
  <c r="O123" i="80"/>
  <c r="O124" i="80"/>
  <c r="O125" i="80"/>
  <c r="O126" i="80"/>
  <c r="O127" i="80"/>
  <c r="O128" i="80"/>
  <c r="O129" i="80"/>
  <c r="O130" i="80"/>
  <c r="O131" i="80"/>
  <c r="O132" i="80"/>
  <c r="O133" i="80"/>
  <c r="O134" i="80"/>
  <c r="O135" i="80"/>
  <c r="O136" i="80"/>
  <c r="O137" i="80"/>
  <c r="O138" i="80"/>
  <c r="O139" i="80"/>
  <c r="O140" i="80"/>
  <c r="O141" i="80"/>
  <c r="O142" i="80"/>
  <c r="O143" i="80"/>
  <c r="O144" i="80"/>
  <c r="O145" i="80"/>
  <c r="O146" i="80"/>
  <c r="O147" i="80"/>
  <c r="O148" i="80"/>
  <c r="O149" i="80"/>
  <c r="O150" i="80"/>
  <c r="O151" i="80"/>
  <c r="O152" i="80"/>
  <c r="O153" i="80"/>
  <c r="O154" i="80"/>
  <c r="O155" i="80"/>
  <c r="O156" i="80"/>
  <c r="O157" i="80"/>
  <c r="O158" i="80"/>
  <c r="O159" i="80"/>
  <c r="O160" i="80"/>
  <c r="O161" i="80"/>
  <c r="O162" i="80"/>
  <c r="O163" i="80"/>
  <c r="O164" i="80"/>
  <c r="O165" i="80"/>
  <c r="O166" i="80"/>
  <c r="O167" i="80"/>
  <c r="O168" i="80"/>
  <c r="O169" i="80"/>
  <c r="O170" i="80"/>
  <c r="O171" i="80"/>
  <c r="O172" i="80"/>
  <c r="O173" i="80"/>
  <c r="O174" i="80"/>
  <c r="O175" i="80"/>
  <c r="O176" i="80"/>
  <c r="O177" i="80"/>
  <c r="O178" i="80"/>
  <c r="O179" i="80"/>
  <c r="O180" i="80"/>
  <c r="O181" i="80"/>
  <c r="O182" i="80"/>
  <c r="O183" i="80"/>
  <c r="O184" i="80"/>
  <c r="O185" i="80"/>
  <c r="O186" i="80"/>
  <c r="O187" i="80"/>
  <c r="O188" i="80"/>
  <c r="O189" i="80"/>
  <c r="O190" i="80"/>
  <c r="O191" i="80"/>
  <c r="O192" i="80"/>
  <c r="O193" i="80"/>
  <c r="O194" i="80"/>
  <c r="O195" i="80"/>
  <c r="BB10" i="80"/>
  <c r="BB11" i="80"/>
  <c r="AK17" i="80"/>
  <c r="O16" i="80"/>
  <c r="O15" i="80"/>
  <c r="O14" i="80"/>
  <c r="O13" i="80"/>
  <c r="O12" i="80"/>
  <c r="AY11" i="80"/>
  <c r="AX11" i="80"/>
  <c r="AZ11" i="80" a="1"/>
  <c r="AZ11" i="80"/>
  <c r="Y11" i="80"/>
  <c r="Z11" i="80"/>
  <c r="AN11" i="80"/>
  <c r="BA11" i="80"/>
  <c r="O11" i="80"/>
  <c r="AY10" i="80"/>
  <c r="AX10" i="80"/>
  <c r="Y10" i="80"/>
  <c r="O10" i="80"/>
  <c r="BB9" i="80"/>
  <c r="AY9" i="80"/>
  <c r="AX9" i="80"/>
  <c r="Y9" i="80"/>
  <c r="O9" i="80"/>
  <c r="AM9" i="80"/>
  <c r="AM16" i="80"/>
  <c r="BC11" i="80"/>
  <c r="BD11" i="80"/>
  <c r="BE11" i="80"/>
  <c r="AZ9" i="80" a="1"/>
  <c r="AZ9" i="80"/>
  <c r="AM10" i="80"/>
  <c r="AM17" i="80"/>
  <c r="AZ10" i="80" a="1"/>
  <c r="AZ10" i="80"/>
  <c r="AM14" i="80"/>
  <c r="AM15" i="80"/>
  <c r="AM12" i="80"/>
  <c r="AM11" i="80"/>
  <c r="AM13" i="80"/>
  <c r="Z9" i="80"/>
  <c r="AN9" i="80"/>
  <c r="BA9" i="80"/>
  <c r="BC9" i="80"/>
  <c r="Z10" i="80"/>
  <c r="AN10" i="80"/>
  <c r="BA10" i="80"/>
  <c r="BC10" i="80"/>
  <c r="BD9" i="80"/>
  <c r="BE9" i="80"/>
  <c r="BD10" i="80"/>
  <c r="BE10" i="80"/>
  <c r="D4" i="8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tc={85DE17EB-A1E6-4B09-AAAF-1CAC1AE8C006}</author>
  </authors>
  <commentList>
    <comment ref="AO6" authorId="0" shapeId="0" xr:uid="{85DE17EB-A1E6-4B09-AAAF-1CAC1AE8C006}">
      <text>
        <t>[スレッド化されたコメント]
使用している Excel のバージョンでは、このスレッド化されたコメントを表示できますが、新しいバージョンの Excel でファイルを開いた場合はコメントに対する編集がすべて削除されます。詳細: https://go.microsoft.com/fwlink/?linkid=870924
コメント:
    補助金重複額を算出する計算はすべて削除し、シンプルにいたしました。</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<sst xmlns="http://schemas.openxmlformats.org/spreadsheetml/2006/main" count="255" uniqueCount="115">
  <si>
    <t>法人名</t>
    <rPh sb="0" eb="2">
      <t>ホウジン</t>
    </rPh>
    <rPh sb="2" eb="3">
      <t>メイ</t>
    </rPh>
    <phoneticPr fontId="25"/>
  </si>
  <si>
    <t>法人番号（13桁）</t>
    <rPh sb="0" eb="2">
      <t>ホウジン</t>
    </rPh>
    <rPh sb="2" eb="4">
      <t>バンゴウ</t>
    </rPh>
    <rPh sb="7" eb="8">
      <t>ケタ</t>
    </rPh>
    <phoneticPr fontId="25"/>
  </si>
  <si>
    <t>申請金額
（法人全体の合計申請金額）</t>
    <phoneticPr fontId="25"/>
  </si>
  <si>
    <t>１、施設情報</t>
    <rPh sb="2" eb="4">
      <t>シセツ</t>
    </rPh>
    <rPh sb="4" eb="6">
      <t>ジョウホウ</t>
    </rPh>
    <phoneticPr fontId="25"/>
  </si>
  <si>
    <t>３、補助対象に使用した費用の総額表</t>
    <phoneticPr fontId="25"/>
  </si>
  <si>
    <t>【入所系・通所系】のみ</t>
    <phoneticPr fontId="25"/>
  </si>
  <si>
    <t>Ａ</t>
    <phoneticPr fontId="25"/>
  </si>
  <si>
    <t>B</t>
    <phoneticPr fontId="25"/>
  </si>
  <si>
    <t>C</t>
    <phoneticPr fontId="25"/>
  </si>
  <si>
    <t>D</t>
    <phoneticPr fontId="25"/>
  </si>
  <si>
    <t>E</t>
    <phoneticPr fontId="25"/>
  </si>
  <si>
    <t>F</t>
    <phoneticPr fontId="25"/>
  </si>
  <si>
    <t>施設等の名称</t>
    <rPh sb="0" eb="2">
      <t>シセツ</t>
    </rPh>
    <rPh sb="2" eb="3">
      <t>トウ</t>
    </rPh>
    <rPh sb="4" eb="6">
      <t>メイショウ</t>
    </rPh>
    <phoneticPr fontId="25"/>
  </si>
  <si>
    <t>施設種別</t>
    <rPh sb="0" eb="2">
      <t>シセツ</t>
    </rPh>
    <rPh sb="2" eb="4">
      <t>シュベツ</t>
    </rPh>
    <phoneticPr fontId="25"/>
  </si>
  <si>
    <t>事業所番号</t>
    <rPh sb="0" eb="3">
      <t>ジギョウショ</t>
    </rPh>
    <rPh sb="3" eb="5">
      <t>バンゴウ</t>
    </rPh>
    <phoneticPr fontId="25"/>
  </si>
  <si>
    <t>R7.4</t>
    <phoneticPr fontId="25"/>
  </si>
  <si>
    <t>R7.5</t>
  </si>
  <si>
    <t>R7.6</t>
  </si>
  <si>
    <t>R7.7</t>
  </si>
  <si>
    <t>R7.8</t>
  </si>
  <si>
    <t>R7.9</t>
  </si>
  <si>
    <t>R7.10</t>
  </si>
  <si>
    <t>R7.11</t>
  </si>
  <si>
    <t>R7.12</t>
  </si>
  <si>
    <t>補助対象経費</t>
    <rPh sb="0" eb="2">
      <t>ホジョ</t>
    </rPh>
    <rPh sb="2" eb="4">
      <t>タイショウ</t>
    </rPh>
    <rPh sb="4" eb="6">
      <t>ケイヒ</t>
    </rPh>
    <phoneticPr fontId="25"/>
  </si>
  <si>
    <t>小計</t>
    <rPh sb="0" eb="2">
      <t>ショウケイ</t>
    </rPh>
    <phoneticPr fontId="25"/>
  </si>
  <si>
    <t>小計
（税抜）</t>
    <rPh sb="4" eb="5">
      <t>ゼイ</t>
    </rPh>
    <rPh sb="5" eb="6">
      <t>ヌ</t>
    </rPh>
    <phoneticPr fontId="25"/>
  </si>
  <si>
    <t>合計</t>
    <rPh sb="0" eb="2">
      <t>ゴウケイ</t>
    </rPh>
    <phoneticPr fontId="25"/>
  </si>
  <si>
    <t>合計
（消費税税抜相当額）</t>
    <phoneticPr fontId="25"/>
  </si>
  <si>
    <t>他の補助金等の名称</t>
    <phoneticPr fontId="25"/>
  </si>
  <si>
    <t>他の補助金の受給額
（円）</t>
    <phoneticPr fontId="25"/>
  </si>
  <si>
    <t>他の補助金の受給額</t>
    <phoneticPr fontId="25"/>
  </si>
  <si>
    <t>補助基準額</t>
    <rPh sb="0" eb="2">
      <t>ホジョ</t>
    </rPh>
    <phoneticPr fontId="25"/>
  </si>
  <si>
    <t>×各月定員計</t>
    <rPh sb="1" eb="3">
      <t>カクゲツ</t>
    </rPh>
    <rPh sb="3" eb="5">
      <t>テイイン</t>
    </rPh>
    <rPh sb="5" eb="6">
      <t>ケイ</t>
    </rPh>
    <phoneticPr fontId="25"/>
  </si>
  <si>
    <t>基準額</t>
    <phoneticPr fontId="25"/>
  </si>
  <si>
    <t>補助対象経費
（３に記載する消費税税抜き相当額合計と一致）</t>
    <rPh sb="0" eb="2">
      <t>ホジョ</t>
    </rPh>
    <rPh sb="2" eb="4">
      <t>タイショウ</t>
    </rPh>
    <rPh sb="4" eb="6">
      <t>ケイヒ</t>
    </rPh>
    <rPh sb="14" eb="17">
      <t>ショウヒゼイ</t>
    </rPh>
    <rPh sb="17" eb="18">
      <t>ゼイ</t>
    </rPh>
    <rPh sb="18" eb="19">
      <t>ヌ</t>
    </rPh>
    <rPh sb="20" eb="22">
      <t>ソウトウ</t>
    </rPh>
    <rPh sb="22" eb="23">
      <t>ガク</t>
    </rPh>
    <rPh sb="23" eb="25">
      <t>ゴウケイ</t>
    </rPh>
    <rPh sb="26" eb="28">
      <t>イッチ</t>
    </rPh>
    <phoneticPr fontId="26"/>
  </si>
  <si>
    <t>他補助金重複分相当額
（４に記載する、同一補助対象に対する受給額合計と一致）</t>
    <rPh sb="0" eb="1">
      <t>タ</t>
    </rPh>
    <rPh sb="1" eb="4">
      <t>ホジョキン</t>
    </rPh>
    <phoneticPr fontId="25"/>
  </si>
  <si>
    <t>差引額
（B－C）</t>
    <rPh sb="0" eb="2">
      <t>サシヒキ</t>
    </rPh>
    <rPh sb="2" eb="3">
      <t>ガク</t>
    </rPh>
    <phoneticPr fontId="26"/>
  </si>
  <si>
    <t>都支援金基本額
（A＞D→D,A≦D→A）</t>
    <rPh sb="1" eb="4">
      <t>シエンキン</t>
    </rPh>
    <phoneticPr fontId="26"/>
  </si>
  <si>
    <t>支援金所要額
(交付申請額)
（E×補助率10/10）</t>
    <rPh sb="0" eb="3">
      <t>シエンキン</t>
    </rPh>
    <rPh sb="3" eb="5">
      <t>ショヨウ</t>
    </rPh>
    <rPh sb="5" eb="6">
      <t>ガク</t>
    </rPh>
    <rPh sb="8" eb="10">
      <t>コウフ</t>
    </rPh>
    <rPh sb="10" eb="12">
      <t>シンセイ</t>
    </rPh>
    <rPh sb="12" eb="13">
      <t>ガク</t>
    </rPh>
    <phoneticPr fontId="26"/>
  </si>
  <si>
    <t>番号</t>
    <rPh sb="0" eb="2">
      <t>バンゴウ</t>
    </rPh>
    <phoneticPr fontId="3"/>
  </si>
  <si>
    <t>補助基準額</t>
    <rPh sb="0" eb="2">
      <t>ホジョ</t>
    </rPh>
    <rPh sb="2" eb="4">
      <t>キジュン</t>
    </rPh>
    <rPh sb="4" eb="5">
      <t>ガク</t>
    </rPh>
    <phoneticPr fontId="25"/>
  </si>
  <si>
    <t>入所系</t>
    <rPh sb="0" eb="2">
      <t>ニュウショ</t>
    </rPh>
    <rPh sb="2" eb="3">
      <t>ケイ</t>
    </rPh>
    <phoneticPr fontId="3"/>
  </si>
  <si>
    <t>障害者支援施設</t>
    <phoneticPr fontId="3"/>
  </si>
  <si>
    <t>食材費</t>
    <rPh sb="0" eb="2">
      <t>ショクザイ</t>
    </rPh>
    <rPh sb="2" eb="3">
      <t>ヒ</t>
    </rPh>
    <phoneticPr fontId="25"/>
  </si>
  <si>
    <t>福祉型障害児入所施設</t>
    <phoneticPr fontId="3"/>
  </si>
  <si>
    <t>医療型障害児入所施設</t>
    <phoneticPr fontId="3"/>
  </si>
  <si>
    <t>都外施設（者）</t>
    <rPh sb="5" eb="6">
      <t>シャ</t>
    </rPh>
    <phoneticPr fontId="3"/>
  </si>
  <si>
    <t>都外施設（児）</t>
    <rPh sb="5" eb="6">
      <t>ジ</t>
    </rPh>
    <phoneticPr fontId="25"/>
  </si>
  <si>
    <t>共同生活援助</t>
    <phoneticPr fontId="3"/>
  </si>
  <si>
    <t>短期入所</t>
    <phoneticPr fontId="3"/>
  </si>
  <si>
    <t>通所系</t>
    <rPh sb="0" eb="2">
      <t>ツウショ</t>
    </rPh>
    <rPh sb="2" eb="3">
      <t>ケイ</t>
    </rPh>
    <phoneticPr fontId="3"/>
  </si>
  <si>
    <t>生活介護</t>
    <phoneticPr fontId="3"/>
  </si>
  <si>
    <t>燃料費</t>
    <rPh sb="0" eb="2">
      <t>ネンリョウ</t>
    </rPh>
    <rPh sb="2" eb="3">
      <t>ヒ</t>
    </rPh>
    <phoneticPr fontId="25"/>
  </si>
  <si>
    <t>宿泊型自立訓練</t>
    <phoneticPr fontId="3"/>
  </si>
  <si>
    <t>就労移行支援</t>
    <phoneticPr fontId="3"/>
  </si>
  <si>
    <t>就労継続支援Ａ型</t>
    <phoneticPr fontId="3"/>
  </si>
  <si>
    <t>就労継続支援Ｂ型</t>
    <phoneticPr fontId="3"/>
  </si>
  <si>
    <t>就労選択支援</t>
    <phoneticPr fontId="25"/>
  </si>
  <si>
    <t>児童発達支援</t>
    <phoneticPr fontId="3"/>
  </si>
  <si>
    <t>放課後等デイサービス</t>
    <phoneticPr fontId="3"/>
  </si>
  <si>
    <t>訪問系</t>
    <rPh sb="0" eb="2">
      <t>ホウモン</t>
    </rPh>
    <rPh sb="2" eb="3">
      <t>ケイ</t>
    </rPh>
    <phoneticPr fontId="3"/>
  </si>
  <si>
    <t>居宅訪問型児童発達支援</t>
    <phoneticPr fontId="3"/>
  </si>
  <si>
    <t>保育所等訪問支援</t>
    <phoneticPr fontId="3"/>
  </si>
  <si>
    <t>居宅介護</t>
    <phoneticPr fontId="3"/>
  </si>
  <si>
    <t>重度訪問介護</t>
    <phoneticPr fontId="3"/>
  </si>
  <si>
    <t>同行援護</t>
    <phoneticPr fontId="3"/>
  </si>
  <si>
    <t>行動援護</t>
    <phoneticPr fontId="3"/>
  </si>
  <si>
    <t>重度障害者等包括支援</t>
    <phoneticPr fontId="3"/>
  </si>
  <si>
    <t>相談系</t>
    <rPh sb="0" eb="2">
      <t>ソウダン</t>
    </rPh>
    <rPh sb="2" eb="3">
      <t>ケイ</t>
    </rPh>
    <phoneticPr fontId="3"/>
  </si>
  <si>
    <t>就労定着支援</t>
    <phoneticPr fontId="3"/>
  </si>
  <si>
    <t>自立生活援助</t>
    <phoneticPr fontId="3"/>
  </si>
  <si>
    <t>計画相談支援</t>
    <phoneticPr fontId="3"/>
  </si>
  <si>
    <t>障害児相談支援</t>
    <phoneticPr fontId="3"/>
  </si>
  <si>
    <t>補助対象
経費</t>
    <rPh sb="0" eb="2">
      <t>ホジョ</t>
    </rPh>
    <rPh sb="2" eb="4">
      <t>タイショウ</t>
    </rPh>
    <rPh sb="5" eb="7">
      <t>ケイヒ</t>
    </rPh>
    <phoneticPr fontId="25"/>
  </si>
  <si>
    <t>５、積算調書</t>
    <phoneticPr fontId="25"/>
  </si>
  <si>
    <t>４、他の補助金の受給状況
（※区市町村等の他の物価高騰対策等補助金を受給している場合に記載）</t>
    <phoneticPr fontId="25"/>
  </si>
  <si>
    <t>他の補助金①</t>
    <rPh sb="0" eb="1">
      <t>ホカ</t>
    </rPh>
    <rPh sb="2" eb="5">
      <t>ホジョキン</t>
    </rPh>
    <phoneticPr fontId="3"/>
  </si>
  <si>
    <t>他の補助金②</t>
    <rPh sb="0" eb="1">
      <t>ホカ</t>
    </rPh>
    <rPh sb="2" eb="5">
      <t>ホジョキン</t>
    </rPh>
    <phoneticPr fontId="3"/>
  </si>
  <si>
    <t>他の補助金③</t>
    <rPh sb="0" eb="1">
      <t>ホカ</t>
    </rPh>
    <rPh sb="2" eb="5">
      <t>ホジョキン</t>
    </rPh>
    <phoneticPr fontId="3"/>
  </si>
  <si>
    <t>別紙　交付申請兼実績報告内訳その１</t>
    <rPh sb="0" eb="2">
      <t>ベッシ</t>
    </rPh>
    <rPh sb="3" eb="5">
      <t>コウフ</t>
    </rPh>
    <rPh sb="5" eb="7">
      <t>シンセイ</t>
    </rPh>
    <rPh sb="7" eb="8">
      <t>ケン</t>
    </rPh>
    <rPh sb="8" eb="10">
      <t>ジッセキ</t>
    </rPh>
    <rPh sb="10" eb="12">
      <t>ホウコク</t>
    </rPh>
    <rPh sb="12" eb="14">
      <t>ウチワケ</t>
    </rPh>
    <phoneticPr fontId="23"/>
  </si>
  <si>
    <t>別紙　交付申請兼実績報告内訳その２</t>
    <rPh sb="0" eb="2">
      <t>ベッシ</t>
    </rPh>
    <rPh sb="3" eb="5">
      <t>コウフ</t>
    </rPh>
    <rPh sb="5" eb="7">
      <t>シンセイ</t>
    </rPh>
    <rPh sb="7" eb="8">
      <t>ケン</t>
    </rPh>
    <rPh sb="8" eb="10">
      <t>ジッセキ</t>
    </rPh>
    <rPh sb="10" eb="12">
      <t>ホウコク</t>
    </rPh>
    <rPh sb="12" eb="14">
      <t>ウチワケ</t>
    </rPh>
    <phoneticPr fontId="23"/>
  </si>
  <si>
    <t>他補助金のうち、同一補助対象に対する受給額（円）</t>
    <rPh sb="0" eb="1">
      <t>タ</t>
    </rPh>
    <rPh sb="1" eb="4">
      <t>ホジョキン</t>
    </rPh>
    <rPh sb="8" eb="10">
      <t>ドウイツ</t>
    </rPh>
    <rPh sb="10" eb="12">
      <t>ホジョ</t>
    </rPh>
    <rPh sb="12" eb="14">
      <t>タイショウ</t>
    </rPh>
    <rPh sb="15" eb="16">
      <t>タイ</t>
    </rPh>
    <rPh sb="20" eb="21">
      <t>ガク</t>
    </rPh>
    <phoneticPr fontId="25"/>
  </si>
  <si>
    <t>R7.
10</t>
    <phoneticPr fontId="3"/>
  </si>
  <si>
    <t>R7.
11</t>
    <phoneticPr fontId="3"/>
  </si>
  <si>
    <t>R7.
12</t>
    <phoneticPr fontId="3"/>
  </si>
  <si>
    <t>あいうえお施設</t>
    <rPh sb="5" eb="7">
      <t>シセツ</t>
    </rPh>
    <phoneticPr fontId="2"/>
  </si>
  <si>
    <t>障害者支援施設</t>
  </si>
  <si>
    <t>共同生活援助</t>
  </si>
  <si>
    <t>あいうえお福祉作業所</t>
    <rPh sb="5" eb="7">
      <t>フクシ</t>
    </rPh>
    <rPh sb="7" eb="9">
      <t>サギョウ</t>
    </rPh>
    <rPh sb="9" eb="10">
      <t>ジョ</t>
    </rPh>
    <phoneticPr fontId="2"/>
  </si>
  <si>
    <t>就労継続支援Ａ型</t>
  </si>
  <si>
    <t>重度訪問介護</t>
  </si>
  <si>
    <t>自立生活援助</t>
  </si>
  <si>
    <t>障害児相談支援</t>
  </si>
  <si>
    <t>重度障害者等包括支援</t>
  </si>
  <si>
    <t>あいうえおグループホーム</t>
  </si>
  <si>
    <t>〇</t>
  </si>
  <si>
    <t>○○区物価高騰対策補助金</t>
    <rPh sb="2" eb="3">
      <t>ク</t>
    </rPh>
    <rPh sb="3" eb="5">
      <t>ブッカ</t>
    </rPh>
    <rPh sb="5" eb="7">
      <t>コウトウ</t>
    </rPh>
    <phoneticPr fontId="2"/>
  </si>
  <si>
    <t>××区物価高騰対策補助金</t>
    <rPh sb="2" eb="3">
      <t>ク</t>
    </rPh>
    <rPh sb="3" eb="5">
      <t>ブッカ</t>
    </rPh>
    <rPh sb="5" eb="7">
      <t>コウトウ</t>
    </rPh>
    <phoneticPr fontId="2"/>
  </si>
  <si>
    <t>△△市物価高騰対策補助金</t>
    <rPh sb="2" eb="3">
      <t>シ</t>
    </rPh>
    <rPh sb="3" eb="5">
      <t>ブッカ</t>
    </rPh>
    <rPh sb="5" eb="7">
      <t>コウトウ</t>
    </rPh>
    <rPh sb="7" eb="9">
      <t>タイサク</t>
    </rPh>
    <rPh sb="9" eb="11">
      <t>ホジョ</t>
    </rPh>
    <rPh sb="11" eb="12">
      <t>キン</t>
    </rPh>
    <phoneticPr fontId="2"/>
  </si>
  <si>
    <t>□□市物価高騰対策補助金</t>
  </si>
  <si>
    <t>aiueo株式会社</t>
  </si>
  <si>
    <t>地域相談支援（地域移行支援）</t>
    <rPh sb="0" eb="2">
      <t>チイキ</t>
    </rPh>
    <rPh sb="2" eb="4">
      <t>ソウダン</t>
    </rPh>
    <rPh sb="4" eb="6">
      <t>シエン</t>
    </rPh>
    <rPh sb="9" eb="11">
      <t>イコウ</t>
    </rPh>
    <phoneticPr fontId="3"/>
  </si>
  <si>
    <t>地域相談支援（地域定着支援）</t>
    <rPh sb="7" eb="9">
      <t>チイキ</t>
    </rPh>
    <rPh sb="9" eb="11">
      <t>テイチャク</t>
    </rPh>
    <rPh sb="11" eb="13">
      <t>シエン</t>
    </rPh>
    <phoneticPr fontId="25"/>
  </si>
  <si>
    <t>項番</t>
    <rPh sb="0" eb="2">
      <t>コウバン</t>
    </rPh>
    <phoneticPr fontId="3"/>
  </si>
  <si>
    <r>
      <t>２．
【区分１入所系・区分２通所系】各月１日時点の定員数
【区分３相談系・区分４訪問系】</t>
    </r>
    <r>
      <rPr>
        <b/>
        <sz val="11"/>
        <rFont val="ＭＳ Ｐ明朝"/>
        <family val="1"/>
        <charset val="128"/>
      </rPr>
      <t>補助対象期間の途中において指定を受けた事業所のみ</t>
    </r>
    <r>
      <rPr>
        <sz val="11"/>
        <rFont val="ＭＳ Ｐ明朝"/>
        <family val="1"/>
        <charset val="128"/>
      </rPr>
      <t>、</t>
    </r>
    <r>
      <rPr>
        <u/>
        <sz val="11"/>
        <rFont val="ＭＳ Ｐ明朝"/>
        <family val="1"/>
        <charset val="128"/>
      </rPr>
      <t>指定を受けた日の属する月に〇を記入</t>
    </r>
    <rPh sb="4" eb="6">
      <t>クブン</t>
    </rPh>
    <rPh sb="7" eb="9">
      <t>ニュウショ</t>
    </rPh>
    <rPh sb="9" eb="10">
      <t>ケイ</t>
    </rPh>
    <rPh sb="11" eb="13">
      <t>クブン</t>
    </rPh>
    <rPh sb="14" eb="16">
      <t>ツウショ</t>
    </rPh>
    <rPh sb="16" eb="17">
      <t>ケイ</t>
    </rPh>
    <rPh sb="18" eb="20">
      <t>カクツキ</t>
    </rPh>
    <rPh sb="21" eb="22">
      <t>ニチ</t>
    </rPh>
    <rPh sb="22" eb="24">
      <t>ジテン</t>
    </rPh>
    <rPh sb="25" eb="27">
      <t>テイイン</t>
    </rPh>
    <rPh sb="27" eb="28">
      <t>スウ</t>
    </rPh>
    <rPh sb="30" eb="32">
      <t>クブン</t>
    </rPh>
    <rPh sb="33" eb="35">
      <t>ソウダン</t>
    </rPh>
    <rPh sb="35" eb="36">
      <t>ケイ</t>
    </rPh>
    <rPh sb="37" eb="39">
      <t>クブン</t>
    </rPh>
    <rPh sb="40" eb="42">
      <t>ホウモン</t>
    </rPh>
    <rPh sb="42" eb="43">
      <t>ケイ</t>
    </rPh>
    <rPh sb="44" eb="46">
      <t>ホジョ</t>
    </rPh>
    <rPh sb="46" eb="48">
      <t>タイショウ</t>
    </rPh>
    <rPh sb="48" eb="50">
      <t>キカン</t>
    </rPh>
    <rPh sb="51" eb="53">
      <t>トチュウ</t>
    </rPh>
    <rPh sb="57" eb="59">
      <t>シテイ</t>
    </rPh>
    <rPh sb="60" eb="61">
      <t>ウ</t>
    </rPh>
    <rPh sb="63" eb="66">
      <t>ジギョウショ</t>
    </rPh>
    <rPh sb="69" eb="71">
      <t>シテイ</t>
    </rPh>
    <rPh sb="72" eb="73">
      <t>ウ</t>
    </rPh>
    <rPh sb="75" eb="76">
      <t>ヒ</t>
    </rPh>
    <rPh sb="77" eb="78">
      <t>ゾク</t>
    </rPh>
    <rPh sb="80" eb="81">
      <t>ツキ</t>
    </rPh>
    <rPh sb="84" eb="86">
      <t>キニュウ</t>
    </rPh>
    <phoneticPr fontId="25"/>
  </si>
  <si>
    <t>かきくけこ訪問サービス</t>
    <rPh sb="5" eb="7">
      <t>ホウモン</t>
    </rPh>
    <phoneticPr fontId="2"/>
  </si>
  <si>
    <t>たちつてと相談支援</t>
    <rPh sb="5" eb="7">
      <t>ソウダン</t>
    </rPh>
    <rPh sb="7" eb="9">
      <t>シエン</t>
    </rPh>
    <phoneticPr fontId="2"/>
  </si>
  <si>
    <t>さしすせそ訪問サービス</t>
    <rPh sb="5" eb="7">
      <t>ホウモン</t>
    </rPh>
    <phoneticPr fontId="2"/>
  </si>
  <si>
    <t>https://www.houjin-bangou.nta.go.jp/</t>
    <phoneticPr fontId="3"/>
  </si>
  <si>
    <t>　　　　　　　　　　　　　　　　　　　　　　　　　　　　　　　　　　　　　　　　　　　　　　　　　　　　　　　　　</t>
    <phoneticPr fontId="3"/>
  </si>
  <si>
    <t>自立訓練（生活訓練）</t>
    <rPh sb="5" eb="7">
      <t>セイカツ</t>
    </rPh>
    <rPh sb="7" eb="9">
      <t>クンレン</t>
    </rPh>
    <phoneticPr fontId="3"/>
  </si>
  <si>
    <t>自立訓練（機能訓練）</t>
    <rPh sb="5" eb="7">
      <t>キノウ</t>
    </rPh>
    <phoneticPr fontId="3"/>
  </si>
  <si>
    <t>計画相談支援</t>
  </si>
  <si>
    <t xml:space="preserve">
合計
（消費税
税抜相当額）</t>
    <phoneticPr fontId="2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</si>
</sst>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_);[Red]\(#,##0\)"/>
    <numFmt numFmtId="177" formatCode="0;[Red]0"/>
    <numFmt numFmtId="178" formatCode="#,##0_ "/>
    <numFmt numFmtId="179" formatCode="0_ "/>
  </numFmts>
  <fonts count="36" x14ac:knownFonts="1">
    <font>
      <sz val="11"/>
      <name val="ＭＳ Ｐゴシック"/>
      <family val="3"/>
      <charset val="128"/>
    </font>
    <font>
      <sz val="11"/>
      <color theme="1"/>
      <name val="ＭＳ Ｐゴシック"/>
      <family val="2"/>
      <charset val="128"/>
      <scheme val="minor"/>
    </font>
    <font>
      <u/>
      <sz val="11"/>
      <color indexed="12"/>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1"/>
      <color indexed="9"/>
      <name val="ＭＳ Ｐゴシック"/>
      <family val="3"/>
      <charset val="128"/>
    </font>
    <font>
      <sz val="11"/>
      <color indexed="10"/>
      <name val="ＭＳ Ｐゴシック"/>
      <family val="3"/>
      <charset val="128"/>
    </font>
    <font>
      <b/>
      <sz val="11"/>
      <color indexed="8"/>
      <name val="ＭＳ Ｐゴシック"/>
      <family val="3"/>
      <charset val="128"/>
    </font>
    <font>
      <sz val="11"/>
      <name val="ＭＳ Ｐゴシック"/>
      <family val="3"/>
      <charset val="128"/>
    </font>
    <font>
      <b/>
      <sz val="18"/>
      <color theme="3"/>
      <name val="ＭＳ Ｐゴシック"/>
      <family val="3"/>
      <charset val="128"/>
    </font>
    <font>
      <sz val="11"/>
      <color rgb="FF9C6500"/>
      <name val="ＭＳ Ｐゴシック"/>
      <family val="3"/>
      <charset val="128"/>
    </font>
    <font>
      <sz val="11"/>
      <color rgb="FFFA7D00"/>
      <name val="ＭＳ Ｐゴシック"/>
      <family val="3"/>
      <charset val="128"/>
    </font>
    <font>
      <sz val="11"/>
      <color rgb="FF9C0006"/>
      <name val="ＭＳ Ｐゴシック"/>
      <family val="3"/>
      <charset val="128"/>
    </font>
    <font>
      <b/>
      <sz val="11"/>
      <color rgb="FFFA7D00"/>
      <name val="ＭＳ Ｐゴシック"/>
      <family val="3"/>
      <charset val="128"/>
    </font>
    <font>
      <b/>
      <sz val="15"/>
      <color theme="3"/>
      <name val="ＭＳ Ｐゴシック"/>
      <family val="3"/>
      <charset val="128"/>
    </font>
    <font>
      <b/>
      <sz val="13"/>
      <color theme="3"/>
      <name val="ＭＳ Ｐゴシック"/>
      <family val="3"/>
      <charset val="128"/>
    </font>
    <font>
      <b/>
      <sz val="11"/>
      <color theme="3"/>
      <name val="ＭＳ Ｐゴシック"/>
      <family val="3"/>
      <charset val="128"/>
    </font>
    <font>
      <b/>
      <sz val="11"/>
      <color rgb="FF3F3F3F"/>
      <name val="ＭＳ Ｐゴシック"/>
      <family val="3"/>
      <charset val="128"/>
    </font>
    <font>
      <i/>
      <sz val="11"/>
      <color rgb="FF7F7F7F"/>
      <name val="ＭＳ Ｐゴシック"/>
      <family val="3"/>
      <charset val="128"/>
    </font>
    <font>
      <sz val="11"/>
      <color rgb="FF3F3F76"/>
      <name val="ＭＳ Ｐゴシック"/>
      <family val="3"/>
      <charset val="128"/>
    </font>
    <font>
      <sz val="11"/>
      <color rgb="FF006100"/>
      <name val="ＭＳ Ｐゴシック"/>
      <family val="3"/>
      <charset val="128"/>
    </font>
    <font>
      <sz val="11"/>
      <color theme="1"/>
      <name val="ＭＳ Ｐゴシック"/>
      <family val="2"/>
      <scheme val="minor"/>
    </font>
    <font>
      <sz val="6"/>
      <name val="ＭＳ Ｐゴシック"/>
      <family val="3"/>
      <charset val="128"/>
      <scheme val="minor"/>
    </font>
    <font>
      <sz val="11"/>
      <color theme="1"/>
      <name val="ＭＳ Ｐゴシック"/>
      <family val="3"/>
      <charset val="128"/>
      <scheme val="minor"/>
    </font>
    <font>
      <sz val="6"/>
      <name val="ＭＳ Ｐゴシック"/>
      <family val="2"/>
      <charset val="128"/>
      <scheme val="minor"/>
    </font>
    <font>
      <sz val="9"/>
      <color theme="1"/>
      <name val="ＭＳ Ｐゴシック"/>
      <family val="3"/>
      <charset val="128"/>
      <scheme val="minor"/>
    </font>
    <font>
      <sz val="12"/>
      <name val="ＭＳ Ｐゴシック"/>
      <family val="3"/>
      <charset val="128"/>
      <scheme val="minor"/>
    </font>
    <font>
      <sz val="16"/>
      <name val="ＭＳ Ｐ明朝"/>
      <family val="1"/>
      <charset val="128"/>
    </font>
    <font>
      <sz val="11"/>
      <name val="ＭＳ Ｐ明朝"/>
      <family val="1"/>
      <charset val="128"/>
    </font>
    <font>
      <sz val="22"/>
      <name val="ＭＳ Ｐ明朝"/>
      <family val="1"/>
      <charset val="128"/>
    </font>
    <font>
      <b/>
      <sz val="11"/>
      <name val="ＭＳ Ｐ明朝"/>
      <family val="1"/>
      <charset val="128"/>
    </font>
    <font>
      <u/>
      <sz val="11"/>
      <name val="ＭＳ Ｐ明朝"/>
      <family val="1"/>
      <charset val="128"/>
    </font>
    <font>
      <sz val="11"/>
      <color rgb="FFFF0000"/>
      <name val="ＭＳ Ｐ明朝"/>
      <family val="1"/>
      <charset val="128"/>
    </font>
    <font>
      <u/>
      <sz val="11"/>
      <color theme="10"/>
      <name val="ＭＳ Ｐゴシック"/>
      <family val="3"/>
      <charset val="128"/>
    </font>
    <font>
      <u/>
      <sz val="11"/>
      <color theme="10"/>
      <name val="游ゴシック"/>
      <family val="3"/>
      <charset val="128"/>
    </font>
  </fonts>
  <fills count="35">
    <fill>
      <patternFill patternType="none"/>
    </fill>
    <fill>
      <patternFill patternType="gray125"/>
    </fill>
    <fill>
      <patternFill patternType="solid">
        <fgColor indexed="47"/>
        <bgColor indexed="64"/>
      </patternFill>
    </fill>
    <fill>
      <patternFill patternType="solid">
        <fgColor indexed="26"/>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theme="8" tint="0.79998168889431442"/>
        <bgColor indexed="64"/>
      </patternFill>
    </fill>
    <fill>
      <patternFill patternType="solid">
        <fgColor rgb="FFFFFF00"/>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top style="thin">
        <color indexed="64"/>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top style="medium">
        <color indexed="64"/>
      </top>
      <bottom/>
      <diagonal/>
    </border>
    <border>
      <left style="medium">
        <color indexed="64"/>
      </left>
      <right/>
      <top style="medium">
        <color indexed="64"/>
      </top>
      <bottom style="thin">
        <color indexed="64"/>
      </bottom>
      <diagonal/>
    </border>
    <border>
      <left/>
      <right/>
      <top/>
      <bottom style="medium">
        <color indexed="64"/>
      </bottom>
      <diagonal/>
    </border>
    <border>
      <left/>
      <right/>
      <top/>
      <bottom style="thin">
        <color indexed="64"/>
      </bottom>
      <diagonal/>
    </border>
    <border>
      <left/>
      <right/>
      <top style="thin">
        <color indexed="64"/>
      </top>
      <bottom/>
      <diagonal/>
    </border>
    <border>
      <left/>
      <right/>
      <top style="medium">
        <color indexed="64"/>
      </top>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s>
  <cellStyleXfs count="46">
    <xf numFmtId="0" fontId="0" fillId="0" borderId="0"/>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4"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5"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10" fillId="0" borderId="0" applyNumberFormat="0" applyFill="0" applyBorder="0" applyAlignment="0" applyProtection="0">
      <alignment vertical="center"/>
    </xf>
    <xf numFmtId="0" fontId="6" fillId="28" borderId="5" applyNumberFormat="0" applyAlignment="0" applyProtection="0">
      <alignment vertical="center"/>
    </xf>
    <xf numFmtId="0" fontId="11" fillId="29" borderId="0" applyNumberFormat="0" applyBorder="0" applyAlignment="0" applyProtection="0">
      <alignment vertical="center"/>
    </xf>
    <xf numFmtId="0" fontId="9" fillId="3" borderId="6" applyNumberFormat="0" applyFont="0" applyAlignment="0" applyProtection="0">
      <alignment vertical="center"/>
    </xf>
    <xf numFmtId="0" fontId="12" fillId="0" borderId="7" applyNumberFormat="0" applyFill="0" applyAlignment="0" applyProtection="0">
      <alignment vertical="center"/>
    </xf>
    <xf numFmtId="0" fontId="13" fillId="30" borderId="0" applyNumberFormat="0" applyBorder="0" applyAlignment="0" applyProtection="0">
      <alignment vertical="center"/>
    </xf>
    <xf numFmtId="0" fontId="14" fillId="31" borderId="8" applyNumberFormat="0" applyAlignment="0" applyProtection="0">
      <alignment vertical="center"/>
    </xf>
    <xf numFmtId="0" fontId="7" fillId="0" borderId="0" applyNumberFormat="0" applyFill="0" applyBorder="0" applyAlignment="0" applyProtection="0">
      <alignment vertical="center"/>
    </xf>
    <xf numFmtId="0" fontId="15" fillId="0" borderId="9" applyNumberFormat="0" applyFill="0" applyAlignment="0" applyProtection="0">
      <alignment vertical="center"/>
    </xf>
    <xf numFmtId="0" fontId="16" fillId="0" borderId="10" applyNumberFormat="0" applyFill="0" applyAlignment="0" applyProtection="0">
      <alignment vertical="center"/>
    </xf>
    <xf numFmtId="0" fontId="17" fillId="0" borderId="11" applyNumberFormat="0" applyFill="0" applyAlignment="0" applyProtection="0">
      <alignment vertical="center"/>
    </xf>
    <xf numFmtId="0" fontId="17" fillId="0" borderId="0" applyNumberFormat="0" applyFill="0" applyBorder="0" applyAlignment="0" applyProtection="0">
      <alignment vertical="center"/>
    </xf>
    <xf numFmtId="0" fontId="8" fillId="0" borderId="12" applyNumberFormat="0" applyFill="0" applyAlignment="0" applyProtection="0">
      <alignment vertical="center"/>
    </xf>
    <xf numFmtId="0" fontId="18" fillId="31" borderId="13" applyNumberFormat="0" applyAlignment="0" applyProtection="0">
      <alignment vertical="center"/>
    </xf>
    <xf numFmtId="0" fontId="19" fillId="0" borderId="0" applyNumberFormat="0" applyFill="0" applyBorder="0" applyAlignment="0" applyProtection="0">
      <alignment vertical="center"/>
    </xf>
    <xf numFmtId="0" fontId="20" fillId="2" borderId="8" applyNumberFormat="0" applyAlignment="0" applyProtection="0">
      <alignment vertical="center"/>
    </xf>
    <xf numFmtId="0" fontId="9" fillId="0" borderId="0"/>
    <xf numFmtId="0" fontId="21" fillId="32" borderId="0" applyNumberFormat="0" applyBorder="0" applyAlignment="0" applyProtection="0">
      <alignment vertical="center"/>
    </xf>
    <xf numFmtId="0" fontId="22" fillId="0" borderId="0"/>
    <xf numFmtId="0" fontId="1" fillId="0" borderId="0">
      <alignment vertical="center"/>
    </xf>
    <xf numFmtId="0" fontId="34" fillId="0" borderId="0" applyNumberFormat="0" applyFill="0" applyBorder="0" applyAlignment="0" applyProtection="0"/>
  </cellStyleXfs>
  <cellXfs count="80">
    <xf numFmtId="0" fontId="0" fillId="0" borderId="0" xfId="0"/>
    <xf numFmtId="49" fontId="27" fillId="0" borderId="0" xfId="44" applyNumberFormat="1" applyFont="1" applyAlignment="1"/>
    <xf numFmtId="0" fontId="24" fillId="0" borderId="0" xfId="44" applyFont="1">
      <alignment vertical="center"/>
    </xf>
    <xf numFmtId="0" fontId="27" fillId="0" borderId="0" xfId="44" applyFont="1" applyAlignment="1"/>
    <xf numFmtId="178" fontId="24" fillId="0" borderId="0" xfId="44" applyNumberFormat="1" applyFont="1">
      <alignment vertical="center"/>
    </xf>
    <xf numFmtId="176" fontId="24" fillId="0" borderId="0" xfId="44" applyNumberFormat="1" applyFont="1">
      <alignment vertical="center"/>
    </xf>
    <xf numFmtId="0" fontId="24" fillId="0" borderId="0" xfId="44" applyFont="1" applyAlignment="1"/>
    <xf numFmtId="0" fontId="28" fillId="0" borderId="0" xfId="43" applyFont="1" applyAlignment="1">
      <alignment vertical="center"/>
    </xf>
    <xf numFmtId="0" fontId="29" fillId="0" borderId="0" xfId="44" applyFont="1" applyAlignment="1">
      <alignment vertical="center" wrapText="1"/>
    </xf>
    <xf numFmtId="0" fontId="28" fillId="0" borderId="0" xfId="43" applyFont="1" applyAlignment="1">
      <alignment horizontal="right" vertical="center"/>
    </xf>
    <xf numFmtId="0" fontId="29" fillId="0" borderId="0" xfId="44" applyFont="1">
      <alignment vertical="center"/>
    </xf>
    <xf numFmtId="176" fontId="29" fillId="0" borderId="0" xfId="44" applyNumberFormat="1" applyFont="1" applyAlignment="1">
      <alignment vertical="center" wrapText="1"/>
    </xf>
    <xf numFmtId="0" fontId="29" fillId="0" borderId="0" xfId="44" applyFont="1" applyAlignment="1">
      <alignment horizontal="center" vertical="center"/>
    </xf>
    <xf numFmtId="0" fontId="29" fillId="0" borderId="2" xfId="44" applyFont="1" applyBorder="1" applyAlignment="1">
      <alignment horizontal="center" vertical="center" wrapText="1"/>
    </xf>
    <xf numFmtId="0" fontId="29" fillId="0" borderId="26" xfId="44" applyFont="1" applyBorder="1" applyAlignment="1">
      <alignment horizontal="center" vertical="center" wrapText="1"/>
    </xf>
    <xf numFmtId="0" fontId="29" fillId="0" borderId="14" xfId="44" applyFont="1" applyBorder="1" applyAlignment="1">
      <alignment horizontal="center" vertical="center" wrapText="1"/>
    </xf>
    <xf numFmtId="0" fontId="29" fillId="0" borderId="4" xfId="44" applyFont="1" applyBorder="1" applyAlignment="1">
      <alignment horizontal="center" vertical="center" wrapText="1"/>
    </xf>
    <xf numFmtId="0" fontId="29" fillId="0" borderId="1" xfId="44" applyFont="1" applyBorder="1" applyAlignment="1">
      <alignment horizontal="center" vertical="center" wrapText="1"/>
    </xf>
    <xf numFmtId="0" fontId="29" fillId="0" borderId="3" xfId="44" applyFont="1" applyBorder="1" applyAlignment="1">
      <alignment horizontal="center" vertical="center" wrapText="1"/>
    </xf>
    <xf numFmtId="0" fontId="29" fillId="0" borderId="27" xfId="44" applyFont="1" applyBorder="1" applyAlignment="1">
      <alignment horizontal="center" vertical="center" wrapText="1"/>
    </xf>
    <xf numFmtId="0" fontId="29" fillId="0" borderId="28" xfId="44" applyFont="1" applyBorder="1" applyAlignment="1">
      <alignment horizontal="center" vertical="center" wrapText="1"/>
    </xf>
    <xf numFmtId="0" fontId="29" fillId="0" borderId="15" xfId="44" applyFont="1" applyBorder="1" applyAlignment="1">
      <alignment horizontal="center" vertical="center" wrapText="1"/>
    </xf>
    <xf numFmtId="0" fontId="29" fillId="0" borderId="29" xfId="44" applyFont="1" applyBorder="1" applyAlignment="1">
      <alignment horizontal="center" vertical="center" wrapText="1"/>
    </xf>
    <xf numFmtId="0" fontId="29" fillId="0" borderId="30" xfId="44" applyFont="1" applyBorder="1" applyAlignment="1">
      <alignment horizontal="center" vertical="center" wrapText="1"/>
    </xf>
    <xf numFmtId="0" fontId="29" fillId="33" borderId="1" xfId="44" applyFont="1" applyFill="1" applyBorder="1" applyAlignment="1">
      <alignment vertical="center" wrapText="1"/>
    </xf>
    <xf numFmtId="177" fontId="29" fillId="33" borderId="1" xfId="44" applyNumberFormat="1" applyFont="1" applyFill="1" applyBorder="1" applyAlignment="1">
      <alignment vertical="center" wrapText="1"/>
    </xf>
    <xf numFmtId="178" fontId="29" fillId="33" borderId="1" xfId="44" applyNumberFormat="1" applyFont="1" applyFill="1" applyBorder="1" applyAlignment="1">
      <alignment vertical="center" wrapText="1"/>
    </xf>
    <xf numFmtId="178" fontId="29" fillId="33" borderId="3" xfId="44" applyNumberFormat="1" applyFont="1" applyFill="1" applyBorder="1" applyAlignment="1">
      <alignment vertical="center" wrapText="1"/>
    </xf>
    <xf numFmtId="178" fontId="29" fillId="0" borderId="29" xfId="44" applyNumberFormat="1" applyFont="1" applyBorder="1" applyAlignment="1">
      <alignment vertical="center" wrapText="1"/>
    </xf>
    <xf numFmtId="178" fontId="29" fillId="0" borderId="1" xfId="44" applyNumberFormat="1" applyFont="1" applyBorder="1" applyAlignment="1">
      <alignment vertical="center" wrapText="1"/>
    </xf>
    <xf numFmtId="178" fontId="29" fillId="0" borderId="30" xfId="44" applyNumberFormat="1" applyFont="1" applyBorder="1" applyAlignment="1">
      <alignment vertical="center" wrapText="1"/>
    </xf>
    <xf numFmtId="178" fontId="29" fillId="0" borderId="4" xfId="44" applyNumberFormat="1" applyFont="1" applyBorder="1" applyAlignment="1">
      <alignment vertical="center" wrapText="1"/>
    </xf>
    <xf numFmtId="178" fontId="29" fillId="0" borderId="3" xfId="44" applyNumberFormat="1" applyFont="1" applyBorder="1" applyAlignment="1">
      <alignment vertical="center" wrapText="1"/>
    </xf>
    <xf numFmtId="0" fontId="29" fillId="33" borderId="29" xfId="44" applyFont="1" applyFill="1" applyBorder="1" applyAlignment="1">
      <alignment vertical="center" wrapText="1"/>
    </xf>
    <xf numFmtId="176" fontId="29" fillId="33" borderId="1" xfId="44" applyNumberFormat="1" applyFont="1" applyFill="1" applyBorder="1" applyAlignment="1">
      <alignment vertical="center" wrapText="1"/>
    </xf>
    <xf numFmtId="0" fontId="29" fillId="33" borderId="30" xfId="44" applyFont="1" applyFill="1" applyBorder="1" applyAlignment="1">
      <alignment vertical="center" wrapText="1"/>
    </xf>
    <xf numFmtId="176" fontId="29" fillId="0" borderId="14" xfId="44" applyNumberFormat="1" applyFont="1" applyBorder="1" applyAlignment="1">
      <alignment horizontal="center" vertical="center" wrapText="1"/>
    </xf>
    <xf numFmtId="176" fontId="29" fillId="0" borderId="4" xfId="44" applyNumberFormat="1" applyFont="1" applyBorder="1" applyAlignment="1">
      <alignment horizontal="center" vertical="center" wrapText="1"/>
    </xf>
    <xf numFmtId="176" fontId="29" fillId="0" borderId="1" xfId="44" applyNumberFormat="1" applyFont="1" applyBorder="1" applyAlignment="1">
      <alignment horizontal="center" vertical="center" wrapText="1"/>
    </xf>
    <xf numFmtId="176" fontId="29" fillId="0" borderId="1" xfId="44" applyNumberFormat="1" applyFont="1" applyBorder="1" applyAlignment="1">
      <alignment vertical="center" wrapText="1"/>
    </xf>
    <xf numFmtId="178" fontId="29" fillId="33" borderId="30" xfId="44" applyNumberFormat="1" applyFont="1" applyFill="1" applyBorder="1" applyAlignment="1">
      <alignment vertical="center" wrapText="1"/>
    </xf>
    <xf numFmtId="0" fontId="33" fillId="0" borderId="0" xfId="44" applyFont="1" applyAlignment="1">
      <alignment vertical="center" wrapText="1"/>
    </xf>
    <xf numFmtId="0" fontId="29" fillId="0" borderId="1" xfId="44" applyFont="1" applyBorder="1" applyAlignment="1">
      <alignment vertical="center" textRotation="255"/>
    </xf>
    <xf numFmtId="0" fontId="29" fillId="0" borderId="1" xfId="44" applyFont="1" applyBorder="1">
      <alignment vertical="center"/>
    </xf>
    <xf numFmtId="49" fontId="29" fillId="0" borderId="1" xfId="44" applyNumberFormat="1" applyFont="1" applyBorder="1" applyAlignment="1">
      <alignment horizontal="center" vertical="center" wrapText="1"/>
    </xf>
    <xf numFmtId="0" fontId="29" fillId="33" borderId="1" xfId="44" applyFont="1" applyFill="1" applyBorder="1" applyAlignment="1" applyProtection="1">
      <alignment vertical="center" wrapText="1"/>
      <protection locked="0"/>
    </xf>
    <xf numFmtId="177" fontId="29" fillId="33" borderId="1" xfId="44" applyNumberFormat="1" applyFont="1" applyFill="1" applyBorder="1" applyAlignment="1" applyProtection="1">
      <alignment vertical="center" wrapText="1"/>
      <protection locked="0"/>
    </xf>
    <xf numFmtId="178" fontId="29" fillId="33" borderId="1" xfId="44" applyNumberFormat="1" applyFont="1" applyFill="1" applyBorder="1" applyAlignment="1" applyProtection="1">
      <alignment vertical="center" wrapText="1"/>
      <protection locked="0"/>
    </xf>
    <xf numFmtId="178" fontId="29" fillId="33" borderId="3" xfId="44" applyNumberFormat="1" applyFont="1" applyFill="1" applyBorder="1" applyAlignment="1" applyProtection="1">
      <alignment vertical="center" wrapText="1"/>
      <protection locked="0"/>
    </xf>
    <xf numFmtId="0" fontId="29" fillId="33" borderId="29" xfId="44" applyFont="1" applyFill="1" applyBorder="1" applyAlignment="1" applyProtection="1">
      <alignment vertical="center" wrapText="1"/>
      <protection locked="0"/>
    </xf>
    <xf numFmtId="176" fontId="29" fillId="33" borderId="1" xfId="44" applyNumberFormat="1" applyFont="1" applyFill="1" applyBorder="1" applyAlignment="1" applyProtection="1">
      <alignment vertical="center" wrapText="1"/>
      <protection locked="0"/>
    </xf>
    <xf numFmtId="0" fontId="29" fillId="33" borderId="30" xfId="44" applyFont="1" applyFill="1" applyBorder="1" applyAlignment="1" applyProtection="1">
      <alignment vertical="center" wrapText="1"/>
      <protection locked="0"/>
    </xf>
    <xf numFmtId="178" fontId="29" fillId="33" borderId="30" xfId="44" applyNumberFormat="1" applyFont="1" applyFill="1" applyBorder="1" applyAlignment="1" applyProtection="1">
      <alignment vertical="center" wrapText="1"/>
      <protection locked="0"/>
    </xf>
    <xf numFmtId="0" fontId="29" fillId="0" borderId="26" xfId="44" applyFont="1" applyBorder="1" applyAlignment="1">
      <alignment horizontal="center" vertical="top" wrapText="1"/>
    </xf>
    <xf numFmtId="0" fontId="29" fillId="0" borderId="23" xfId="44" applyFont="1" applyBorder="1" applyAlignment="1">
      <alignment horizontal="left" vertical="center" wrapText="1"/>
    </xf>
    <xf numFmtId="0" fontId="29" fillId="0" borderId="18" xfId="44" applyFont="1" applyBorder="1" applyAlignment="1">
      <alignment horizontal="left" vertical="center" wrapText="1"/>
    </xf>
    <xf numFmtId="0" fontId="29" fillId="0" borderId="2" xfId="44" applyFont="1" applyBorder="1" applyAlignment="1">
      <alignment horizontal="left" vertical="center" wrapText="1"/>
    </xf>
    <xf numFmtId="0" fontId="29" fillId="0" borderId="19" xfId="44" applyFont="1" applyBorder="1" applyAlignment="1">
      <alignment horizontal="center" vertical="center" wrapText="1"/>
    </xf>
    <xf numFmtId="0" fontId="29" fillId="0" borderId="24" xfId="44" applyFont="1" applyBorder="1" applyAlignment="1">
      <alignment horizontal="center" vertical="center" wrapText="1"/>
    </xf>
    <xf numFmtId="0" fontId="29" fillId="0" borderId="26" xfId="44" applyFont="1" applyBorder="1" applyAlignment="1">
      <alignment horizontal="center" vertical="center" wrapText="1"/>
    </xf>
    <xf numFmtId="0" fontId="29" fillId="0" borderId="23" xfId="44" applyFont="1" applyBorder="1" applyAlignment="1">
      <alignment horizontal="center" vertical="center" wrapText="1"/>
    </xf>
    <xf numFmtId="0" fontId="29" fillId="0" borderId="14" xfId="44" applyFont="1" applyBorder="1" applyAlignment="1">
      <alignment horizontal="left" vertical="center" wrapText="1"/>
    </xf>
    <xf numFmtId="0" fontId="29" fillId="0" borderId="4" xfId="44" applyFont="1" applyBorder="1" applyAlignment="1">
      <alignment horizontal="left" vertical="center" wrapText="1"/>
    </xf>
    <xf numFmtId="0" fontId="29" fillId="0" borderId="14" xfId="44" applyFont="1" applyBorder="1" applyAlignment="1">
      <alignment horizontal="center" vertical="center" wrapText="1"/>
    </xf>
    <xf numFmtId="0" fontId="29" fillId="0" borderId="4" xfId="44" applyFont="1" applyBorder="1" applyAlignment="1">
      <alignment horizontal="center" vertical="center" wrapText="1"/>
    </xf>
    <xf numFmtId="0" fontId="29" fillId="0" borderId="22" xfId="44" applyFont="1" applyBorder="1" applyAlignment="1">
      <alignment horizontal="center" vertical="center" wrapText="1"/>
    </xf>
    <xf numFmtId="0" fontId="29" fillId="0" borderId="20" xfId="44" applyFont="1" applyBorder="1" applyAlignment="1">
      <alignment horizontal="center" vertical="center" wrapText="1"/>
    </xf>
    <xf numFmtId="0" fontId="29" fillId="0" borderId="25" xfId="44" applyFont="1" applyBorder="1" applyAlignment="1">
      <alignment horizontal="center" vertical="center" wrapText="1"/>
    </xf>
    <xf numFmtId="0" fontId="29" fillId="0" borderId="16" xfId="44" applyFont="1" applyBorder="1" applyAlignment="1">
      <alignment horizontal="center" vertical="center" wrapText="1"/>
    </xf>
    <xf numFmtId="0" fontId="29" fillId="0" borderId="21" xfId="44" applyFont="1" applyBorder="1" applyAlignment="1">
      <alignment horizontal="center" vertical="center" wrapText="1"/>
    </xf>
    <xf numFmtId="0" fontId="29" fillId="0" borderId="31" xfId="44" applyFont="1" applyBorder="1" applyAlignment="1">
      <alignment horizontal="center" vertical="center" wrapText="1"/>
    </xf>
    <xf numFmtId="0" fontId="29" fillId="0" borderId="17" xfId="44" applyFont="1" applyBorder="1" applyAlignment="1">
      <alignment horizontal="center" vertical="center" wrapText="1"/>
    </xf>
    <xf numFmtId="0" fontId="29" fillId="0" borderId="1" xfId="44" applyFont="1" applyBorder="1" applyAlignment="1">
      <alignment horizontal="center" vertical="center" wrapText="1"/>
    </xf>
    <xf numFmtId="0" fontId="29" fillId="0" borderId="1" xfId="44" applyFont="1" applyBorder="1" applyAlignment="1">
      <alignment horizontal="left" vertical="center" wrapText="1"/>
    </xf>
    <xf numFmtId="0" fontId="30" fillId="33" borderId="1" xfId="44" applyFont="1" applyFill="1" applyBorder="1" applyAlignment="1" applyProtection="1">
      <alignment horizontal="left" vertical="center" shrinkToFit="1"/>
      <protection locked="0"/>
    </xf>
    <xf numFmtId="179" fontId="30" fillId="33" borderId="1" xfId="44" applyNumberFormat="1" applyFont="1" applyFill="1" applyBorder="1" applyAlignment="1" applyProtection="1">
      <alignment horizontal="left" vertical="center" wrapText="1"/>
      <protection locked="0"/>
    </xf>
    <xf numFmtId="176" fontId="30" fillId="34" borderId="1" xfId="44" applyNumberFormat="1" applyFont="1" applyFill="1" applyBorder="1" applyAlignment="1">
      <alignment horizontal="right" vertical="center" wrapText="1"/>
    </xf>
    <xf numFmtId="0" fontId="30" fillId="33" borderId="1" xfId="44" applyFont="1" applyFill="1" applyBorder="1" applyAlignment="1">
      <alignment horizontal="left" vertical="center" shrinkToFit="1"/>
    </xf>
    <xf numFmtId="179" fontId="30" fillId="33" borderId="1" xfId="44" applyNumberFormat="1" applyFont="1" applyFill="1" applyBorder="1" applyAlignment="1">
      <alignment horizontal="left" vertical="center" wrapText="1"/>
    </xf>
    <xf numFmtId="176" fontId="35" fillId="0" borderId="0" xfId="45" applyNumberFormat="1" applyFont="1" applyAlignment="1" applyProtection="1">
      <alignment horizontal="center" vertical="center"/>
      <protection locked="0"/>
    </xf>
  </cellXfs>
  <cellStyles count="4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ハイパーリンク" xfId="45" builtinId="8"/>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xr:uid="{00000000-0005-0000-0000-00002B000000}"/>
    <cellStyle name="標準 3" xfId="43" xr:uid="{50647C7F-86EB-451C-A964-14C45C9338DF}"/>
    <cellStyle name="標準 4" xfId="44" xr:uid="{32FDE326-1719-45A4-B131-1F975A2C1EA3}"/>
    <cellStyle name="良い" xfId="42" builtinId="26" customBuiltin="1"/>
  </cellStyles>
  <dxfs count="2">
    <dxf>
      <font>
        <b/>
        <i val="0"/>
        <color rgb="FFFF0000"/>
      </font>
      <fill>
        <patternFill>
          <bgColor rgb="FFFFFF00"/>
        </patternFill>
      </fill>
    </dxf>
    <dxf>
      <font>
        <b/>
        <i val="0"/>
        <color rgb="FFFF0000"/>
      </font>
      <fill>
        <patternFill>
          <bgColor rgb="FFFFFF00"/>
        </patternFill>
      </fill>
    </dxf>
  </dxfs>
  <tableStyles count="0" defaultTableStyle="TableStyleMedium2" defaultPivotStyle="PivotStyleLight16"/>
  <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5</xdr:col>
      <xdr:colOff>267582</xdr:colOff>
      <xdr:row>1</xdr:row>
      <xdr:rowOff>144640</xdr:rowOff>
    </xdr:from>
    <xdr:to>
      <xdr:col>15</xdr:col>
      <xdr:colOff>239537</xdr:colOff>
      <xdr:row>3</xdr:row>
      <xdr:rowOff>67382</xdr:rowOff>
    </xdr:to>
    <xdr:grpSp>
      <xdr:nvGrpSpPr>
        <xdr:cNvPr id="86" name="グループ化 85">
          <a:extLst>
            <a:ext uri="{FF2B5EF4-FFF2-40B4-BE49-F238E27FC236}">
              <a16:creationId xmlns:a16="http://schemas.microsoft.com/office/drawing/2014/main" id="{C67E45EE-F9B7-E67B-5896-AE0593EABFD0}"/>
            </a:ext>
          </a:extLst>
        </xdr:cNvPr>
        <xdr:cNvGrpSpPr/>
      </xdr:nvGrpSpPr>
      <xdr:grpSpPr>
        <a:xfrm>
          <a:off x="5188832" y="384882"/>
          <a:ext cx="4530197" cy="684742"/>
          <a:chOff x="5195887" y="254001"/>
          <a:chExt cx="4533372" cy="684742"/>
        </a:xfrm>
      </xdr:grpSpPr>
      <xdr:grpSp>
        <xdr:nvGrpSpPr>
          <xdr:cNvPr id="5" name="グループ化 4">
            <a:extLst>
              <a:ext uri="{FF2B5EF4-FFF2-40B4-BE49-F238E27FC236}">
                <a16:creationId xmlns:a16="http://schemas.microsoft.com/office/drawing/2014/main" id="{48237304-8414-A2C3-50E9-09F877FB00B6}"/>
              </a:ext>
            </a:extLst>
          </xdr:cNvPr>
          <xdr:cNvGrpSpPr/>
        </xdr:nvGrpSpPr>
        <xdr:grpSpPr>
          <a:xfrm>
            <a:off x="5199062" y="250826"/>
            <a:ext cx="4530197" cy="684742"/>
            <a:chOff x="5195887" y="254000"/>
            <a:chExt cx="4533372" cy="967317"/>
          </a:xfrm>
        </xdr:grpSpPr>
        <xdr:sp macro="" textlink="">
          <xdr:nvSpPr>
            <xdr:cNvPr id="3" name="フローチャート: 代替処理 2">
              <a:extLst>
                <a:ext uri="{FF2B5EF4-FFF2-40B4-BE49-F238E27FC236}">
                  <a16:creationId xmlns:a16="http://schemas.microsoft.com/office/drawing/2014/main" id="{2E031BD2-C879-8FF5-19DD-586D92E002B0}"/>
                </a:ext>
              </a:extLst>
            </xdr:cNvPr>
            <xdr:cNvSpPr/>
          </xdr:nvSpPr>
          <xdr:spPr bwMode="auto">
            <a:xfrm>
              <a:off x="5203825" y="254000"/>
              <a:ext cx="4525434" cy="967317"/>
            </a:xfrm>
            <a:prstGeom prst="flowChartAlternateProcess">
              <a:avLst/>
            </a:prstGeom>
            <a:solidFill>
              <a:schemeClr val="accent6">
                <a:lumMod val="20000"/>
                <a:lumOff val="80000"/>
              </a:schemeClr>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sp macro="" textlink="">
          <xdr:nvSpPr>
            <xdr:cNvPr id="4" name="二等辺三角形 3">
              <a:extLst>
                <a:ext uri="{FF2B5EF4-FFF2-40B4-BE49-F238E27FC236}">
                  <a16:creationId xmlns:a16="http://schemas.microsoft.com/office/drawing/2014/main" id="{3E00A5DF-6391-4E09-884E-31B7CDA3BA53}"/>
                </a:ext>
              </a:extLst>
            </xdr:cNvPr>
            <xdr:cNvSpPr/>
          </xdr:nvSpPr>
          <xdr:spPr bwMode="auto">
            <a:xfrm rot="2796061">
              <a:off x="5118100" y="405342"/>
              <a:ext cx="382058" cy="226483"/>
            </a:xfrm>
            <a:prstGeom prst="triangle">
              <a:avLst/>
            </a:prstGeom>
            <a:solidFill>
              <a:schemeClr val="accent6">
                <a:lumMod val="20000"/>
                <a:lumOff val="80000"/>
              </a:schemeClr>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grpSp>
      <xdr:sp macro="" textlink="">
        <xdr:nvSpPr>
          <xdr:cNvPr id="6" name="テキスト ボックス 5">
            <a:extLst>
              <a:ext uri="{FF2B5EF4-FFF2-40B4-BE49-F238E27FC236}">
                <a16:creationId xmlns:a16="http://schemas.microsoft.com/office/drawing/2014/main" id="{FBABBA7A-2B52-43D5-0AFF-313B1EAEBE86}"/>
              </a:ext>
            </a:extLst>
          </xdr:cNvPr>
          <xdr:cNvSpPr txBox="1"/>
        </xdr:nvSpPr>
        <xdr:spPr>
          <a:xfrm>
            <a:off x="5415491" y="355601"/>
            <a:ext cx="4074584" cy="5757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游ゴシック" panose="020B0400000000000000" pitchFamily="50" charset="-128"/>
                <a:ea typeface="游ゴシック" panose="020B0400000000000000" pitchFamily="50" charset="-128"/>
                <a:cs typeface="+mn-cs"/>
              </a:rPr>
              <a:t>　法人名・法人番号を記入してください。</a:t>
            </a:r>
            <a:endParaRPr lang="ja-JP" altLang="ja-JP">
              <a:effectLst/>
              <a:latin typeface="游ゴシック" panose="020B0400000000000000" pitchFamily="50" charset="-128"/>
              <a:ea typeface="游ゴシック" panose="020B0400000000000000" pitchFamily="50" charset="-128"/>
            </a:endParaRPr>
          </a:p>
          <a:p>
            <a:r>
              <a:rPr kumimoji="1" lang="ja-JP" altLang="ja-JP" sz="1100">
                <a:solidFill>
                  <a:schemeClr val="dk1"/>
                </a:solidFill>
                <a:effectLst/>
                <a:latin typeface="游ゴシック" panose="020B0400000000000000" pitchFamily="50" charset="-128"/>
                <a:ea typeface="游ゴシック" panose="020B0400000000000000" pitchFamily="50" charset="-128"/>
                <a:cs typeface="+mn-cs"/>
              </a:rPr>
              <a:t>　法人番号がご不明な場合は以下から検索が可能です。　</a:t>
            </a:r>
            <a:r>
              <a:rPr kumimoji="1" lang="ja-JP" altLang="en-US" sz="1100">
                <a:solidFill>
                  <a:schemeClr val="dk1"/>
                </a:solidFill>
                <a:effectLst/>
                <a:latin typeface="游ゴシック" panose="020B0400000000000000" pitchFamily="50" charset="-128"/>
                <a:ea typeface="游ゴシック" panose="020B0400000000000000" pitchFamily="50" charset="-128"/>
                <a:cs typeface="+mn-cs"/>
              </a:rPr>
              <a:t>　　　　　　　　　　　　　　　　　　　　　　　　　　　　　　　　　　　　　　　　　　　　　　　　　　　　　　　　　　　　　　　　　　　　　　　　　　　　　　　</a:t>
            </a:r>
            <a:endParaRPr lang="ja-JP" altLang="ja-JP">
              <a:effectLst/>
              <a:latin typeface="游ゴシック" panose="020B0400000000000000" pitchFamily="50" charset="-128"/>
              <a:ea typeface="游ゴシック" panose="020B0400000000000000" pitchFamily="50" charset="-128"/>
            </a:endParaRPr>
          </a:p>
        </xdr:txBody>
      </xdr:sp>
    </xdr:grpSp>
    <xdr:clientData/>
  </xdr:twoCellAnchor>
  <xdr:twoCellAnchor>
    <xdr:from>
      <xdr:col>26</xdr:col>
      <xdr:colOff>103924</xdr:colOff>
      <xdr:row>6</xdr:row>
      <xdr:rowOff>187325</xdr:rowOff>
    </xdr:from>
    <xdr:to>
      <xdr:col>35</xdr:col>
      <xdr:colOff>666750</xdr:colOff>
      <xdr:row>7</xdr:row>
      <xdr:rowOff>278342</xdr:rowOff>
    </xdr:to>
    <xdr:grpSp>
      <xdr:nvGrpSpPr>
        <xdr:cNvPr id="13" name="グループ化 12">
          <a:extLst>
            <a:ext uri="{FF2B5EF4-FFF2-40B4-BE49-F238E27FC236}">
              <a16:creationId xmlns:a16="http://schemas.microsoft.com/office/drawing/2014/main" id="{39CF3026-EF5D-4E94-883F-7C5DDEB36985}"/>
            </a:ext>
          </a:extLst>
        </xdr:cNvPr>
        <xdr:cNvGrpSpPr/>
      </xdr:nvGrpSpPr>
      <xdr:grpSpPr>
        <a:xfrm>
          <a:off x="17940016" y="2282825"/>
          <a:ext cx="7280067" cy="701675"/>
          <a:chOff x="9207499" y="1658408"/>
          <a:chExt cx="4349750" cy="422275"/>
        </a:xfrm>
      </xdr:grpSpPr>
      <xdr:sp macro="" textlink="">
        <xdr:nvSpPr>
          <xdr:cNvPr id="14" name="フローチャート: 代替処理 13">
            <a:extLst>
              <a:ext uri="{FF2B5EF4-FFF2-40B4-BE49-F238E27FC236}">
                <a16:creationId xmlns:a16="http://schemas.microsoft.com/office/drawing/2014/main" id="{F76F276A-B8C4-7B3E-64B0-A6F09F570903}"/>
              </a:ext>
            </a:extLst>
          </xdr:cNvPr>
          <xdr:cNvSpPr/>
        </xdr:nvSpPr>
        <xdr:spPr bwMode="auto">
          <a:xfrm>
            <a:off x="9218290" y="1661583"/>
            <a:ext cx="4335784" cy="415925"/>
          </a:xfrm>
          <a:prstGeom prst="flowChartAlternateProcess">
            <a:avLst/>
          </a:prstGeom>
          <a:solidFill>
            <a:schemeClr val="accent6">
              <a:lumMod val="20000"/>
              <a:lumOff val="80000"/>
            </a:schemeClr>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sp macro="" textlink="">
        <xdr:nvSpPr>
          <xdr:cNvPr id="15" name="二等辺三角形 14">
            <a:extLst>
              <a:ext uri="{FF2B5EF4-FFF2-40B4-BE49-F238E27FC236}">
                <a16:creationId xmlns:a16="http://schemas.microsoft.com/office/drawing/2014/main" id="{EE6EBCC2-77C0-68E2-97BC-6F7FE6799E94}"/>
              </a:ext>
            </a:extLst>
          </xdr:cNvPr>
          <xdr:cNvSpPr/>
        </xdr:nvSpPr>
        <xdr:spPr bwMode="auto">
          <a:xfrm rot="3506379">
            <a:off x="9518512" y="1951005"/>
            <a:ext cx="169960" cy="220484"/>
          </a:xfrm>
          <a:prstGeom prst="triangle">
            <a:avLst/>
          </a:prstGeom>
          <a:solidFill>
            <a:schemeClr val="accent6">
              <a:lumMod val="20000"/>
              <a:lumOff val="80000"/>
            </a:schemeClr>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grpSp>
    <xdr:clientData/>
  </xdr:twoCellAnchor>
  <xdr:twoCellAnchor>
    <xdr:from>
      <xdr:col>26</xdr:col>
      <xdr:colOff>56090</xdr:colOff>
      <xdr:row>6</xdr:row>
      <xdr:rowOff>180976</xdr:rowOff>
    </xdr:from>
    <xdr:to>
      <xdr:col>35</xdr:col>
      <xdr:colOff>645584</xdr:colOff>
      <xdr:row>7</xdr:row>
      <xdr:rowOff>426509</xdr:rowOff>
    </xdr:to>
    <xdr:sp macro="" textlink="">
      <xdr:nvSpPr>
        <xdr:cNvPr id="16" name="テキスト ボックス 15">
          <a:extLst>
            <a:ext uri="{FF2B5EF4-FFF2-40B4-BE49-F238E27FC236}">
              <a16:creationId xmlns:a16="http://schemas.microsoft.com/office/drawing/2014/main" id="{0838A103-4011-4A06-8835-31BC05B7D2D3}"/>
            </a:ext>
          </a:extLst>
        </xdr:cNvPr>
        <xdr:cNvSpPr txBox="1"/>
      </xdr:nvSpPr>
      <xdr:spPr>
        <a:xfrm>
          <a:off x="17762007" y="2276476"/>
          <a:ext cx="7309910" cy="85936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游ゴシック" panose="020B0400000000000000" pitchFamily="50" charset="-128"/>
              <a:ea typeface="游ゴシック" panose="020B0400000000000000" pitchFamily="50" charset="-128"/>
              <a:cs typeface="+mn-cs"/>
            </a:rPr>
            <a:t>　</a:t>
          </a:r>
          <a:r>
            <a:rPr kumimoji="1" lang="ja-JP" altLang="en-US" sz="1100">
              <a:solidFill>
                <a:schemeClr val="dk1"/>
              </a:solidFill>
              <a:effectLst/>
              <a:latin typeface="游ゴシック" panose="020B0400000000000000" pitchFamily="50" charset="-128"/>
              <a:ea typeface="游ゴシック" panose="020B0400000000000000" pitchFamily="50" charset="-128"/>
              <a:cs typeface="+mn-cs"/>
            </a:rPr>
            <a:t>選択する施設種別により自動表示される内容が変わります。</a:t>
          </a:r>
          <a:endParaRPr kumimoji="1" lang="en-US" altLang="ja-JP" sz="1100">
            <a:solidFill>
              <a:schemeClr val="dk1"/>
            </a:solidFill>
            <a:effectLst/>
            <a:latin typeface="游ゴシック" panose="020B0400000000000000" pitchFamily="50" charset="-128"/>
            <a:ea typeface="游ゴシック" panose="020B0400000000000000" pitchFamily="50" charset="-128"/>
            <a:cs typeface="+mn-cs"/>
          </a:endParaRPr>
        </a:p>
        <a:p>
          <a:r>
            <a:rPr kumimoji="1" lang="ja-JP" altLang="en-US" sz="1100">
              <a:solidFill>
                <a:schemeClr val="dk1"/>
              </a:solidFill>
              <a:effectLst/>
              <a:latin typeface="游ゴシック" panose="020B0400000000000000" pitchFamily="50" charset="-128"/>
              <a:ea typeface="游ゴシック" panose="020B0400000000000000" pitchFamily="50" charset="-128"/>
              <a:cs typeface="+mn-cs"/>
            </a:rPr>
            <a:t>　</a:t>
          </a:r>
          <a:r>
            <a:rPr kumimoji="1" lang="en-US" altLang="ja-JP" sz="1100">
              <a:solidFill>
                <a:schemeClr val="dk1"/>
              </a:solidFill>
              <a:effectLst/>
              <a:latin typeface="游ゴシック" panose="020B0400000000000000" pitchFamily="50" charset="-128"/>
              <a:ea typeface="游ゴシック" panose="020B0400000000000000" pitchFamily="50" charset="-128"/>
              <a:cs typeface="+mn-cs"/>
            </a:rPr>
            <a:t>【</a:t>
          </a:r>
          <a:r>
            <a:rPr kumimoji="1" lang="ja-JP" altLang="en-US" sz="1100">
              <a:solidFill>
                <a:schemeClr val="dk1"/>
              </a:solidFill>
              <a:effectLst/>
              <a:latin typeface="游ゴシック" panose="020B0400000000000000" pitchFamily="50" charset="-128"/>
              <a:ea typeface="游ゴシック" panose="020B0400000000000000" pitchFamily="50" charset="-128"/>
              <a:cs typeface="+mn-cs"/>
            </a:rPr>
            <a:t>区分１</a:t>
          </a:r>
          <a:r>
            <a:rPr kumimoji="1" lang="en-US" altLang="ja-JP" sz="1100">
              <a:solidFill>
                <a:schemeClr val="dk1"/>
              </a:solidFill>
              <a:effectLst/>
              <a:latin typeface="游ゴシック" panose="020B0400000000000000" pitchFamily="50" charset="-128"/>
              <a:ea typeface="游ゴシック" panose="020B0400000000000000" pitchFamily="50" charset="-128"/>
              <a:cs typeface="+mn-cs"/>
            </a:rPr>
            <a:t>】</a:t>
          </a:r>
          <a:r>
            <a:rPr kumimoji="1" lang="ja-JP" altLang="en-US" sz="1100">
              <a:solidFill>
                <a:schemeClr val="dk1"/>
              </a:solidFill>
              <a:effectLst/>
              <a:latin typeface="游ゴシック" panose="020B0400000000000000" pitchFamily="50" charset="-128"/>
              <a:ea typeface="游ゴシック" panose="020B0400000000000000" pitchFamily="50" charset="-128"/>
              <a:cs typeface="+mn-cs"/>
            </a:rPr>
            <a:t>の場合は食材費が、</a:t>
          </a:r>
          <a:r>
            <a:rPr kumimoji="1" lang="en-US" altLang="ja-JP" sz="1100">
              <a:solidFill>
                <a:schemeClr val="dk1"/>
              </a:solidFill>
              <a:effectLst/>
              <a:latin typeface="游ゴシック" panose="020B0400000000000000" pitchFamily="50" charset="-128"/>
              <a:ea typeface="游ゴシック" panose="020B0400000000000000" pitchFamily="50" charset="-128"/>
              <a:cs typeface="+mn-cs"/>
            </a:rPr>
            <a:t>【</a:t>
          </a:r>
          <a:r>
            <a:rPr kumimoji="1" lang="ja-JP" altLang="en-US" sz="1100">
              <a:solidFill>
                <a:schemeClr val="dk1"/>
              </a:solidFill>
              <a:effectLst/>
              <a:latin typeface="游ゴシック" panose="020B0400000000000000" pitchFamily="50" charset="-128"/>
              <a:ea typeface="游ゴシック" panose="020B0400000000000000" pitchFamily="50" charset="-128"/>
              <a:cs typeface="+mn-cs"/>
            </a:rPr>
            <a:t>区分２</a:t>
          </a:r>
          <a:r>
            <a:rPr kumimoji="1" lang="en-US" altLang="ja-JP" sz="1100">
              <a:solidFill>
                <a:schemeClr val="dk1"/>
              </a:solidFill>
              <a:effectLst/>
              <a:latin typeface="游ゴシック" panose="020B0400000000000000" pitchFamily="50" charset="-128"/>
              <a:ea typeface="游ゴシック" panose="020B0400000000000000" pitchFamily="50" charset="-128"/>
              <a:cs typeface="+mn-cs"/>
            </a:rPr>
            <a:t>,</a:t>
          </a:r>
          <a:r>
            <a:rPr kumimoji="1" lang="ja-JP" altLang="en-US" sz="1100">
              <a:solidFill>
                <a:schemeClr val="dk1"/>
              </a:solidFill>
              <a:effectLst/>
              <a:latin typeface="游ゴシック" panose="020B0400000000000000" pitchFamily="50" charset="-128"/>
              <a:ea typeface="游ゴシック" panose="020B0400000000000000" pitchFamily="50" charset="-128"/>
              <a:cs typeface="+mn-cs"/>
            </a:rPr>
            <a:t>３</a:t>
          </a:r>
          <a:r>
            <a:rPr kumimoji="1" lang="en-US" altLang="ja-JP" sz="1100">
              <a:solidFill>
                <a:schemeClr val="dk1"/>
              </a:solidFill>
              <a:effectLst/>
              <a:latin typeface="游ゴシック" panose="020B0400000000000000" pitchFamily="50" charset="-128"/>
              <a:ea typeface="游ゴシック" panose="020B0400000000000000" pitchFamily="50" charset="-128"/>
              <a:cs typeface="+mn-cs"/>
            </a:rPr>
            <a:t>,</a:t>
          </a:r>
          <a:r>
            <a:rPr kumimoji="1" lang="ja-JP" altLang="en-US" sz="1100">
              <a:solidFill>
                <a:schemeClr val="dk1"/>
              </a:solidFill>
              <a:effectLst/>
              <a:latin typeface="游ゴシック" panose="020B0400000000000000" pitchFamily="50" charset="-128"/>
              <a:ea typeface="游ゴシック" panose="020B0400000000000000" pitchFamily="50" charset="-128"/>
              <a:cs typeface="+mn-cs"/>
            </a:rPr>
            <a:t>４</a:t>
          </a:r>
          <a:r>
            <a:rPr kumimoji="1" lang="en-US" altLang="ja-JP" sz="1100">
              <a:solidFill>
                <a:schemeClr val="dk1"/>
              </a:solidFill>
              <a:effectLst/>
              <a:latin typeface="游ゴシック" panose="020B0400000000000000" pitchFamily="50" charset="-128"/>
              <a:ea typeface="游ゴシック" panose="020B0400000000000000" pitchFamily="50" charset="-128"/>
              <a:cs typeface="+mn-cs"/>
            </a:rPr>
            <a:t>】</a:t>
          </a:r>
          <a:r>
            <a:rPr kumimoji="1" lang="ja-JP" altLang="en-US" sz="1100">
              <a:solidFill>
                <a:schemeClr val="dk1"/>
              </a:solidFill>
              <a:effectLst/>
              <a:latin typeface="游ゴシック" panose="020B0400000000000000" pitchFamily="50" charset="-128"/>
              <a:ea typeface="游ゴシック" panose="020B0400000000000000" pitchFamily="50" charset="-128"/>
              <a:cs typeface="+mn-cs"/>
            </a:rPr>
            <a:t>の場合は燃料費が表示されます。</a:t>
          </a:r>
        </a:p>
        <a:p>
          <a:endParaRPr lang="ja-JP" altLang="ja-JP">
            <a:effectLst/>
            <a:latin typeface="游ゴシック" panose="020B0400000000000000" pitchFamily="50" charset="-128"/>
            <a:ea typeface="游ゴシック" panose="020B0400000000000000" pitchFamily="50" charset="-128"/>
          </a:endParaRPr>
        </a:p>
      </xdr:txBody>
    </xdr:sp>
    <xdr:clientData/>
  </xdr:twoCellAnchor>
  <xdr:twoCellAnchor>
    <xdr:from>
      <xdr:col>24</xdr:col>
      <xdr:colOff>150220</xdr:colOff>
      <xdr:row>7</xdr:row>
      <xdr:rowOff>693624</xdr:rowOff>
    </xdr:from>
    <xdr:to>
      <xdr:col>25</xdr:col>
      <xdr:colOff>504825</xdr:colOff>
      <xdr:row>8</xdr:row>
      <xdr:rowOff>19991</xdr:rowOff>
    </xdr:to>
    <xdr:grpSp>
      <xdr:nvGrpSpPr>
        <xdr:cNvPr id="73" name="グループ化 72">
          <a:extLst>
            <a:ext uri="{FF2B5EF4-FFF2-40B4-BE49-F238E27FC236}">
              <a16:creationId xmlns:a16="http://schemas.microsoft.com/office/drawing/2014/main" id="{CDF3375B-93E0-9EEF-099E-D0F08D12FEED}"/>
            </a:ext>
          </a:extLst>
        </xdr:cNvPr>
        <xdr:cNvGrpSpPr/>
      </xdr:nvGrpSpPr>
      <xdr:grpSpPr>
        <a:xfrm>
          <a:off x="16395637" y="3406132"/>
          <a:ext cx="1113430" cy="307442"/>
          <a:chOff x="25302571" y="2746790"/>
          <a:chExt cx="3421654" cy="316967"/>
        </a:xfrm>
      </xdr:grpSpPr>
      <xdr:sp macro="" textlink="">
        <xdr:nvSpPr>
          <xdr:cNvPr id="33" name="フローチャート: 代替処理 32">
            <a:extLst>
              <a:ext uri="{FF2B5EF4-FFF2-40B4-BE49-F238E27FC236}">
                <a16:creationId xmlns:a16="http://schemas.microsoft.com/office/drawing/2014/main" id="{07EDA01B-B62A-CDDD-8421-F72427ECC225}"/>
              </a:ext>
            </a:extLst>
          </xdr:cNvPr>
          <xdr:cNvSpPr/>
        </xdr:nvSpPr>
        <xdr:spPr bwMode="auto">
          <a:xfrm>
            <a:off x="25302571" y="2772833"/>
            <a:ext cx="3421654" cy="251655"/>
          </a:xfrm>
          <a:prstGeom prst="flowChartAlternateProcess">
            <a:avLst/>
          </a:prstGeom>
          <a:solidFill>
            <a:schemeClr val="accent3">
              <a:lumMod val="20000"/>
              <a:lumOff val="80000"/>
            </a:schemeClr>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sp macro="" textlink="">
        <xdr:nvSpPr>
          <xdr:cNvPr id="35" name="テキスト ボックス 34">
            <a:extLst>
              <a:ext uri="{FF2B5EF4-FFF2-40B4-BE49-F238E27FC236}">
                <a16:creationId xmlns:a16="http://schemas.microsoft.com/office/drawing/2014/main" id="{9970A0C1-3C15-62A6-0E03-0A5816E1E6B4}"/>
              </a:ext>
            </a:extLst>
          </xdr:cNvPr>
          <xdr:cNvSpPr txBox="1"/>
        </xdr:nvSpPr>
        <xdr:spPr>
          <a:xfrm>
            <a:off x="25815173" y="2746790"/>
            <a:ext cx="2804166" cy="3169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ja-JP" altLang="en-US">
                <a:effectLst/>
                <a:latin typeface="游ゴシック" panose="020B0400000000000000" pitchFamily="50" charset="-128"/>
                <a:ea typeface="游ゴシック" panose="020B0400000000000000" pitchFamily="50" charset="-128"/>
              </a:rPr>
              <a:t>自動計算</a:t>
            </a:r>
            <a:endParaRPr lang="ja-JP" altLang="ja-JP">
              <a:effectLst/>
              <a:latin typeface="游ゴシック" panose="020B0400000000000000" pitchFamily="50" charset="-128"/>
              <a:ea typeface="游ゴシック" panose="020B0400000000000000" pitchFamily="50" charset="-128"/>
            </a:endParaRPr>
          </a:p>
        </xdr:txBody>
      </xdr:sp>
    </xdr:grpSp>
    <xdr:clientData/>
  </xdr:twoCellAnchor>
  <xdr:twoCellAnchor>
    <xdr:from>
      <xdr:col>46</xdr:col>
      <xdr:colOff>1417013</xdr:colOff>
      <xdr:row>13</xdr:row>
      <xdr:rowOff>37682</xdr:rowOff>
    </xdr:from>
    <xdr:to>
      <xdr:col>51</xdr:col>
      <xdr:colOff>7626</xdr:colOff>
      <xdr:row>20</xdr:row>
      <xdr:rowOff>74083</xdr:rowOff>
    </xdr:to>
    <xdr:grpSp>
      <xdr:nvGrpSpPr>
        <xdr:cNvPr id="37" name="グループ化 36">
          <a:extLst>
            <a:ext uri="{FF2B5EF4-FFF2-40B4-BE49-F238E27FC236}">
              <a16:creationId xmlns:a16="http://schemas.microsoft.com/office/drawing/2014/main" id="{B1151DFB-0D5C-4E02-8605-45CF51A0345F}"/>
            </a:ext>
          </a:extLst>
        </xdr:cNvPr>
        <xdr:cNvGrpSpPr/>
      </xdr:nvGrpSpPr>
      <xdr:grpSpPr>
        <a:xfrm>
          <a:off x="38916938" y="5636265"/>
          <a:ext cx="4750113" cy="2703401"/>
          <a:chOff x="9218290" y="1653271"/>
          <a:chExt cx="4473453" cy="424237"/>
        </a:xfrm>
      </xdr:grpSpPr>
      <xdr:sp macro="" textlink="">
        <xdr:nvSpPr>
          <xdr:cNvPr id="38" name="フローチャート: 代替処理 37">
            <a:extLst>
              <a:ext uri="{FF2B5EF4-FFF2-40B4-BE49-F238E27FC236}">
                <a16:creationId xmlns:a16="http://schemas.microsoft.com/office/drawing/2014/main" id="{F130CB2E-A8CE-AD1A-60F6-3DE6B0423B0B}"/>
              </a:ext>
            </a:extLst>
          </xdr:cNvPr>
          <xdr:cNvSpPr/>
        </xdr:nvSpPr>
        <xdr:spPr bwMode="auto">
          <a:xfrm>
            <a:off x="9218290" y="1661583"/>
            <a:ext cx="4335784" cy="415925"/>
          </a:xfrm>
          <a:prstGeom prst="flowChartAlternateProcess">
            <a:avLst/>
          </a:prstGeom>
          <a:solidFill>
            <a:schemeClr val="accent6">
              <a:lumMod val="20000"/>
              <a:lumOff val="80000"/>
            </a:schemeClr>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sp macro="" textlink="">
        <xdr:nvSpPr>
          <xdr:cNvPr id="39" name="二等辺三角形 38">
            <a:extLst>
              <a:ext uri="{FF2B5EF4-FFF2-40B4-BE49-F238E27FC236}">
                <a16:creationId xmlns:a16="http://schemas.microsoft.com/office/drawing/2014/main" id="{07E4C086-69B6-6AD5-10E9-149C31197604}"/>
              </a:ext>
            </a:extLst>
          </xdr:cNvPr>
          <xdr:cNvSpPr/>
        </xdr:nvSpPr>
        <xdr:spPr bwMode="auto">
          <a:xfrm rot="3506379">
            <a:off x="13509970" y="1547331"/>
            <a:ext cx="75833" cy="287713"/>
          </a:xfrm>
          <a:prstGeom prst="triangle">
            <a:avLst/>
          </a:prstGeom>
          <a:solidFill>
            <a:schemeClr val="accent6">
              <a:lumMod val="20000"/>
              <a:lumOff val="80000"/>
            </a:schemeClr>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grpSp>
    <xdr:clientData/>
  </xdr:twoCellAnchor>
  <xdr:twoCellAnchor>
    <xdr:from>
      <xdr:col>47</xdr:col>
      <xdr:colOff>9525</xdr:colOff>
      <xdr:row>13</xdr:row>
      <xdr:rowOff>227197</xdr:rowOff>
    </xdr:from>
    <xdr:to>
      <xdr:col>51</xdr:col>
      <xdr:colOff>277284</xdr:colOff>
      <xdr:row>19</xdr:row>
      <xdr:rowOff>95250</xdr:rowOff>
    </xdr:to>
    <xdr:sp macro="" textlink="">
      <xdr:nvSpPr>
        <xdr:cNvPr id="40" name="テキスト ボックス 39">
          <a:extLst>
            <a:ext uri="{FF2B5EF4-FFF2-40B4-BE49-F238E27FC236}">
              <a16:creationId xmlns:a16="http://schemas.microsoft.com/office/drawing/2014/main" id="{200737BE-7B5D-4147-A235-4A78865B8587}"/>
            </a:ext>
          </a:extLst>
        </xdr:cNvPr>
        <xdr:cNvSpPr txBox="1"/>
      </xdr:nvSpPr>
      <xdr:spPr>
        <a:xfrm>
          <a:off x="38998525" y="5825780"/>
          <a:ext cx="4935009" cy="21540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solidFill>
                <a:schemeClr val="dk1"/>
              </a:solidFill>
              <a:effectLst/>
              <a:latin typeface="游ゴシック" panose="020B0400000000000000" pitchFamily="50" charset="-128"/>
              <a:ea typeface="游ゴシック" panose="020B0400000000000000" pitchFamily="50" charset="-128"/>
              <a:cs typeface="+mn-cs"/>
            </a:rPr>
            <a:t>【</a:t>
          </a:r>
          <a:r>
            <a:rPr kumimoji="1" lang="ja-JP" altLang="en-US" sz="1100">
              <a:solidFill>
                <a:schemeClr val="dk1"/>
              </a:solidFill>
              <a:effectLst/>
              <a:latin typeface="游ゴシック" panose="020B0400000000000000" pitchFamily="50" charset="-128"/>
              <a:ea typeface="游ゴシック" panose="020B0400000000000000" pitchFamily="50" charset="-128"/>
              <a:cs typeface="+mn-cs"/>
            </a:rPr>
            <a:t>区分３・区分４</a:t>
          </a:r>
          <a:r>
            <a:rPr kumimoji="1" lang="en-US" altLang="ja-JP" sz="1100">
              <a:solidFill>
                <a:schemeClr val="dk1"/>
              </a:solidFill>
              <a:effectLst/>
              <a:latin typeface="游ゴシック" panose="020B0400000000000000" pitchFamily="50" charset="-128"/>
              <a:ea typeface="游ゴシック" panose="020B0400000000000000" pitchFamily="50" charset="-128"/>
              <a:cs typeface="+mn-cs"/>
            </a:rPr>
            <a:t>】</a:t>
          </a:r>
        </a:p>
        <a:p>
          <a:r>
            <a:rPr kumimoji="1" lang="en-US" altLang="ja-JP" sz="1100">
              <a:solidFill>
                <a:schemeClr val="dk1"/>
              </a:solidFill>
              <a:effectLst/>
              <a:latin typeface="游ゴシック" panose="020B0400000000000000" pitchFamily="50" charset="-128"/>
              <a:ea typeface="游ゴシック" panose="020B0400000000000000" pitchFamily="50" charset="-128"/>
              <a:cs typeface="+mn-cs"/>
            </a:rPr>
            <a:t>F</a:t>
          </a:r>
          <a:r>
            <a:rPr kumimoji="1" lang="ja-JP" altLang="en-US" sz="1100">
              <a:solidFill>
                <a:schemeClr val="dk1"/>
              </a:solidFill>
              <a:effectLst/>
              <a:latin typeface="游ゴシック" panose="020B0400000000000000" pitchFamily="50" charset="-128"/>
              <a:ea typeface="游ゴシック" panose="020B0400000000000000" pitchFamily="50" charset="-128"/>
              <a:cs typeface="+mn-cs"/>
            </a:rPr>
            <a:t>列から</a:t>
          </a:r>
          <a:r>
            <a:rPr kumimoji="1" lang="en-US" altLang="ja-JP" sz="1100">
              <a:solidFill>
                <a:schemeClr val="dk1"/>
              </a:solidFill>
              <a:effectLst/>
              <a:latin typeface="游ゴシック" panose="020B0400000000000000" pitchFamily="50" charset="-128"/>
              <a:ea typeface="游ゴシック" panose="020B0400000000000000" pitchFamily="50" charset="-128"/>
              <a:cs typeface="+mn-cs"/>
            </a:rPr>
            <a:t>N</a:t>
          </a:r>
          <a:r>
            <a:rPr kumimoji="1" lang="ja-JP" altLang="en-US" sz="1100">
              <a:solidFill>
                <a:schemeClr val="dk1"/>
              </a:solidFill>
              <a:effectLst/>
              <a:latin typeface="游ゴシック" panose="020B0400000000000000" pitchFamily="50" charset="-128"/>
              <a:ea typeface="游ゴシック" panose="020B0400000000000000" pitchFamily="50" charset="-128"/>
              <a:cs typeface="+mn-cs"/>
            </a:rPr>
            <a:t>列において〇が２つ以上ついている場合、「</a:t>
          </a:r>
          <a:r>
            <a:rPr kumimoji="1" lang="en-US" altLang="ja-JP" sz="1100">
              <a:solidFill>
                <a:srgbClr val="FF0000"/>
              </a:solidFill>
              <a:effectLst/>
              <a:latin typeface="游ゴシック" panose="020B0400000000000000" pitchFamily="50" charset="-128"/>
              <a:ea typeface="游ゴシック" panose="020B0400000000000000" pitchFamily="50" charset="-128"/>
              <a:cs typeface="+mn-cs"/>
            </a:rPr>
            <a:t>error</a:t>
          </a:r>
          <a:r>
            <a:rPr kumimoji="1" lang="ja-JP" altLang="en-US" sz="1100">
              <a:solidFill>
                <a:schemeClr val="dk1"/>
              </a:solidFill>
              <a:effectLst/>
              <a:latin typeface="游ゴシック" panose="020B0400000000000000" pitchFamily="50" charset="-128"/>
              <a:ea typeface="游ゴシック" panose="020B0400000000000000" pitchFamily="50" charset="-128"/>
              <a:cs typeface="+mn-cs"/>
            </a:rPr>
            <a:t>」が表示</a:t>
          </a:r>
          <a:endParaRPr kumimoji="1" lang="en-US" altLang="ja-JP" sz="1100">
            <a:solidFill>
              <a:schemeClr val="dk1"/>
            </a:solidFill>
            <a:effectLst/>
            <a:latin typeface="游ゴシック" panose="020B0400000000000000" pitchFamily="50" charset="-128"/>
            <a:ea typeface="游ゴシック" panose="020B0400000000000000" pitchFamily="50" charset="-128"/>
            <a:cs typeface="+mn-cs"/>
          </a:endParaRPr>
        </a:p>
        <a:p>
          <a:r>
            <a:rPr kumimoji="1" lang="ja-JP" altLang="en-US" sz="1100">
              <a:solidFill>
                <a:schemeClr val="dk1"/>
              </a:solidFill>
              <a:effectLst/>
              <a:latin typeface="游ゴシック" panose="020B0400000000000000" pitchFamily="50" charset="-128"/>
              <a:ea typeface="游ゴシック" panose="020B0400000000000000" pitchFamily="50" charset="-128"/>
              <a:cs typeface="+mn-cs"/>
            </a:rPr>
            <a:t>されます。</a:t>
          </a:r>
          <a:endParaRPr kumimoji="1" lang="en-US" altLang="ja-JP" sz="1100">
            <a:solidFill>
              <a:schemeClr val="dk1"/>
            </a:solidFill>
            <a:effectLst/>
            <a:latin typeface="游ゴシック" panose="020B0400000000000000" pitchFamily="50" charset="-128"/>
            <a:ea typeface="游ゴシック" panose="020B0400000000000000" pitchFamily="50" charset="-128"/>
            <a:cs typeface="+mn-cs"/>
          </a:endParaRPr>
        </a:p>
        <a:p>
          <a:r>
            <a:rPr kumimoji="1" lang="en-US" altLang="ja-JP" sz="1100">
              <a:solidFill>
                <a:schemeClr val="dk1"/>
              </a:solidFill>
              <a:effectLst/>
              <a:latin typeface="游ゴシック" panose="020B0400000000000000" pitchFamily="50" charset="-128"/>
              <a:ea typeface="游ゴシック" panose="020B0400000000000000" pitchFamily="50" charset="-128"/>
              <a:cs typeface="+mn-cs"/>
            </a:rPr>
            <a:t>F</a:t>
          </a:r>
          <a:r>
            <a:rPr kumimoji="1" lang="ja-JP" altLang="en-US" sz="1100">
              <a:solidFill>
                <a:schemeClr val="dk1"/>
              </a:solidFill>
              <a:effectLst/>
              <a:latin typeface="游ゴシック" panose="020B0400000000000000" pitchFamily="50" charset="-128"/>
              <a:ea typeface="游ゴシック" panose="020B0400000000000000" pitchFamily="50" charset="-128"/>
              <a:cs typeface="+mn-cs"/>
            </a:rPr>
            <a:t>列から</a:t>
          </a:r>
          <a:r>
            <a:rPr kumimoji="1" lang="en-US" altLang="ja-JP" sz="1100">
              <a:solidFill>
                <a:schemeClr val="dk1"/>
              </a:solidFill>
              <a:effectLst/>
              <a:latin typeface="游ゴシック" panose="020B0400000000000000" pitchFamily="50" charset="-128"/>
              <a:ea typeface="游ゴシック" panose="020B0400000000000000" pitchFamily="50" charset="-128"/>
              <a:cs typeface="+mn-cs"/>
            </a:rPr>
            <a:t>N</a:t>
          </a:r>
          <a:r>
            <a:rPr kumimoji="1" lang="ja-JP" altLang="en-US" sz="1100">
              <a:solidFill>
                <a:schemeClr val="dk1"/>
              </a:solidFill>
              <a:effectLst/>
              <a:latin typeface="游ゴシック" panose="020B0400000000000000" pitchFamily="50" charset="-128"/>
              <a:ea typeface="游ゴシック" panose="020B0400000000000000" pitchFamily="50" charset="-128"/>
              <a:cs typeface="+mn-cs"/>
            </a:rPr>
            <a:t>列の記入においては、</a:t>
          </a:r>
          <a:endParaRPr kumimoji="1" lang="en-US" altLang="ja-JP" sz="1100">
            <a:solidFill>
              <a:schemeClr val="dk1"/>
            </a:solidFill>
            <a:effectLst/>
            <a:latin typeface="游ゴシック" panose="020B0400000000000000" pitchFamily="50" charset="-128"/>
            <a:ea typeface="游ゴシック" panose="020B0400000000000000" pitchFamily="50" charset="-128"/>
            <a:cs typeface="+mn-cs"/>
          </a:endParaRPr>
        </a:p>
        <a:p>
          <a:r>
            <a:rPr kumimoji="1" lang="ja-JP" altLang="en-US" sz="1100">
              <a:solidFill>
                <a:schemeClr val="dk1"/>
              </a:solidFill>
              <a:effectLst/>
              <a:latin typeface="游ゴシック" panose="020B0400000000000000" pitchFamily="50" charset="-128"/>
              <a:ea typeface="游ゴシック" panose="020B0400000000000000" pitchFamily="50" charset="-128"/>
              <a:cs typeface="+mn-cs"/>
            </a:rPr>
            <a:t>令和７年４月～令和７年１２月の間に新規指定を受けた事業所につい</a:t>
          </a:r>
          <a:endParaRPr kumimoji="1" lang="en-US" altLang="ja-JP" sz="1100">
            <a:solidFill>
              <a:schemeClr val="dk1"/>
            </a:solidFill>
            <a:effectLst/>
            <a:latin typeface="游ゴシック" panose="020B0400000000000000" pitchFamily="50" charset="-128"/>
            <a:ea typeface="游ゴシック" panose="020B0400000000000000" pitchFamily="50" charset="-128"/>
            <a:cs typeface="+mn-cs"/>
          </a:endParaRPr>
        </a:p>
        <a:p>
          <a:r>
            <a:rPr kumimoji="1" lang="ja-JP" altLang="en-US" sz="1100">
              <a:solidFill>
                <a:schemeClr val="dk1"/>
              </a:solidFill>
              <a:effectLst/>
              <a:latin typeface="游ゴシック" panose="020B0400000000000000" pitchFamily="50" charset="-128"/>
              <a:ea typeface="游ゴシック" panose="020B0400000000000000" pitchFamily="50" charset="-128"/>
              <a:cs typeface="+mn-cs"/>
            </a:rPr>
            <a:t>ては、その指定を受けた属する月にのみ〇を記入ください。</a:t>
          </a:r>
        </a:p>
        <a:p>
          <a:r>
            <a:rPr kumimoji="1" lang="ja-JP" altLang="en-US" sz="1100">
              <a:solidFill>
                <a:schemeClr val="dk1"/>
              </a:solidFill>
              <a:effectLst/>
              <a:latin typeface="游ゴシック" panose="020B0400000000000000" pitchFamily="50" charset="-128"/>
              <a:ea typeface="游ゴシック" panose="020B0400000000000000" pitchFamily="50" charset="-128"/>
              <a:cs typeface="+mn-cs"/>
            </a:rPr>
            <a:t>その他の事業所（令和７年３月以前に既に指定を受けてい</a:t>
          </a:r>
        </a:p>
        <a:p>
          <a:r>
            <a:rPr kumimoji="1" lang="ja-JP" altLang="en-US" sz="1100">
              <a:solidFill>
                <a:schemeClr val="dk1"/>
              </a:solidFill>
              <a:effectLst/>
              <a:latin typeface="游ゴシック" panose="020B0400000000000000" pitchFamily="50" charset="-128"/>
              <a:ea typeface="游ゴシック" panose="020B0400000000000000" pitchFamily="50" charset="-128"/>
              <a:cs typeface="+mn-cs"/>
            </a:rPr>
            <a:t>る事業所）については、何も記入いただく必要はございません。</a:t>
          </a:r>
        </a:p>
        <a:p>
          <a:endParaRPr kumimoji="1" lang="ja-JP" altLang="en-US" sz="1100">
            <a:solidFill>
              <a:schemeClr val="dk1"/>
            </a:solidFill>
            <a:effectLst/>
            <a:latin typeface="游ゴシック" panose="020B0400000000000000" pitchFamily="50" charset="-128"/>
            <a:ea typeface="游ゴシック" panose="020B0400000000000000" pitchFamily="50" charset="-128"/>
            <a:cs typeface="+mn-cs"/>
          </a:endParaRPr>
        </a:p>
        <a:p>
          <a:endParaRPr lang="ja-JP" altLang="ja-JP">
            <a:effectLst/>
            <a:latin typeface="游ゴシック" panose="020B0400000000000000" pitchFamily="50" charset="-128"/>
            <a:ea typeface="游ゴシック" panose="020B0400000000000000" pitchFamily="50" charset="-128"/>
          </a:endParaRPr>
        </a:p>
      </xdr:txBody>
    </xdr:sp>
    <xdr:clientData/>
  </xdr:twoCellAnchor>
  <xdr:twoCellAnchor>
    <xdr:from>
      <xdr:col>5</xdr:col>
      <xdr:colOff>21165</xdr:colOff>
      <xdr:row>16</xdr:row>
      <xdr:rowOff>12509</xdr:rowOff>
    </xdr:from>
    <xdr:to>
      <xdr:col>13</xdr:col>
      <xdr:colOff>406400</xdr:colOff>
      <xdr:row>22</xdr:row>
      <xdr:rowOff>190500</xdr:rowOff>
    </xdr:to>
    <xdr:grpSp>
      <xdr:nvGrpSpPr>
        <xdr:cNvPr id="49" name="グループ化 48">
          <a:extLst>
            <a:ext uri="{FF2B5EF4-FFF2-40B4-BE49-F238E27FC236}">
              <a16:creationId xmlns:a16="http://schemas.microsoft.com/office/drawing/2014/main" id="{4E61364C-9A2A-4956-B6A2-B9FD6A8F6C3F}"/>
            </a:ext>
          </a:extLst>
        </xdr:cNvPr>
        <xdr:cNvGrpSpPr/>
      </xdr:nvGrpSpPr>
      <xdr:grpSpPr>
        <a:xfrm>
          <a:off x="4942415" y="6750917"/>
          <a:ext cx="3859743" cy="2467166"/>
          <a:chOff x="3982433" y="3345200"/>
          <a:chExt cx="5254043" cy="768446"/>
        </a:xfrm>
      </xdr:grpSpPr>
      <xdr:sp macro="" textlink="">
        <xdr:nvSpPr>
          <xdr:cNvPr id="50" name="フローチャート: 代替処理 49">
            <a:extLst>
              <a:ext uri="{FF2B5EF4-FFF2-40B4-BE49-F238E27FC236}">
                <a16:creationId xmlns:a16="http://schemas.microsoft.com/office/drawing/2014/main" id="{29FE3BEA-E2B0-4E90-70D3-758DF6EAE4F8}"/>
              </a:ext>
            </a:extLst>
          </xdr:cNvPr>
          <xdr:cNvSpPr/>
        </xdr:nvSpPr>
        <xdr:spPr bwMode="auto">
          <a:xfrm>
            <a:off x="4009292" y="3345200"/>
            <a:ext cx="5227184" cy="725538"/>
          </a:xfrm>
          <a:prstGeom prst="flowChartAlternateProcess">
            <a:avLst/>
          </a:prstGeom>
          <a:solidFill>
            <a:schemeClr val="accent6">
              <a:lumMod val="20000"/>
              <a:lumOff val="80000"/>
            </a:schemeClr>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sp macro="" textlink="">
        <xdr:nvSpPr>
          <xdr:cNvPr id="51" name="テキスト ボックス 50">
            <a:extLst>
              <a:ext uri="{FF2B5EF4-FFF2-40B4-BE49-F238E27FC236}">
                <a16:creationId xmlns:a16="http://schemas.microsoft.com/office/drawing/2014/main" id="{608D5FD0-C4B9-A8CF-6112-D0806D9F5B50}"/>
              </a:ext>
            </a:extLst>
          </xdr:cNvPr>
          <xdr:cNvSpPr txBox="1"/>
        </xdr:nvSpPr>
        <xdr:spPr>
          <a:xfrm>
            <a:off x="3982433" y="3393722"/>
            <a:ext cx="5229552" cy="7199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solidFill>
                  <a:schemeClr val="dk1"/>
                </a:solidFill>
                <a:effectLst/>
                <a:latin typeface="游ゴシック" panose="020B0400000000000000" pitchFamily="50" charset="-128"/>
                <a:ea typeface="游ゴシック" panose="020B0400000000000000" pitchFamily="50" charset="-128"/>
                <a:cs typeface="+mn-cs"/>
              </a:rPr>
              <a:t>【</a:t>
            </a:r>
            <a:r>
              <a:rPr kumimoji="1" lang="ja-JP" altLang="en-US" sz="1100">
                <a:solidFill>
                  <a:schemeClr val="dk1"/>
                </a:solidFill>
                <a:effectLst/>
                <a:latin typeface="游ゴシック" panose="020B0400000000000000" pitchFamily="50" charset="-128"/>
                <a:ea typeface="游ゴシック" panose="020B0400000000000000" pitchFamily="50" charset="-128"/>
                <a:cs typeface="+mn-cs"/>
              </a:rPr>
              <a:t>区分１・区分２</a:t>
            </a:r>
            <a:r>
              <a:rPr kumimoji="1" lang="en-US" altLang="ja-JP" sz="1100">
                <a:solidFill>
                  <a:schemeClr val="dk1"/>
                </a:solidFill>
                <a:effectLst/>
                <a:latin typeface="游ゴシック" panose="020B0400000000000000" pitchFamily="50" charset="-128"/>
                <a:ea typeface="游ゴシック" panose="020B0400000000000000" pitchFamily="50" charset="-128"/>
                <a:cs typeface="+mn-cs"/>
              </a:rPr>
              <a:t>】</a:t>
            </a:r>
            <a:r>
              <a:rPr kumimoji="1" lang="ja-JP" altLang="en-US" sz="1100">
                <a:solidFill>
                  <a:schemeClr val="dk1"/>
                </a:solidFill>
                <a:effectLst/>
                <a:latin typeface="游ゴシック" panose="020B0400000000000000" pitchFamily="50" charset="-128"/>
                <a:ea typeface="游ゴシック" panose="020B0400000000000000" pitchFamily="50" charset="-128"/>
                <a:cs typeface="+mn-cs"/>
              </a:rPr>
              <a:t>対象期間を通じて変動がない場合も、</a:t>
            </a:r>
          </a:p>
          <a:p>
            <a:r>
              <a:rPr kumimoji="1" lang="ja-JP" altLang="en-US" sz="1100">
                <a:solidFill>
                  <a:schemeClr val="dk1"/>
                </a:solidFill>
                <a:effectLst/>
                <a:latin typeface="游ゴシック" panose="020B0400000000000000" pitchFamily="50" charset="-128"/>
                <a:ea typeface="游ゴシック" panose="020B0400000000000000" pitchFamily="50" charset="-128"/>
                <a:cs typeface="+mn-cs"/>
              </a:rPr>
              <a:t>各月に同数を記入</a:t>
            </a:r>
          </a:p>
          <a:p>
            <a:r>
              <a:rPr kumimoji="1" lang="en-US" altLang="ja-JP" sz="1100">
                <a:solidFill>
                  <a:schemeClr val="dk1"/>
                </a:solidFill>
                <a:effectLst/>
                <a:latin typeface="游ゴシック" panose="020B0400000000000000" pitchFamily="50" charset="-128"/>
                <a:ea typeface="游ゴシック" panose="020B0400000000000000" pitchFamily="50" charset="-128"/>
                <a:cs typeface="+mn-cs"/>
              </a:rPr>
              <a:t>【</a:t>
            </a:r>
            <a:r>
              <a:rPr kumimoji="1" lang="ja-JP" altLang="en-US" sz="1100">
                <a:solidFill>
                  <a:schemeClr val="dk1"/>
                </a:solidFill>
                <a:effectLst/>
                <a:latin typeface="游ゴシック" panose="020B0400000000000000" pitchFamily="50" charset="-128"/>
                <a:ea typeface="游ゴシック" panose="020B0400000000000000" pitchFamily="50" charset="-128"/>
                <a:cs typeface="+mn-cs"/>
              </a:rPr>
              <a:t>区分３・区分４</a:t>
            </a:r>
            <a:r>
              <a:rPr kumimoji="1" lang="en-US" altLang="ja-JP" sz="1100">
                <a:solidFill>
                  <a:schemeClr val="dk1"/>
                </a:solidFill>
                <a:effectLst/>
                <a:latin typeface="游ゴシック" panose="020B0400000000000000" pitchFamily="50" charset="-128"/>
                <a:ea typeface="游ゴシック" panose="020B0400000000000000" pitchFamily="50" charset="-128"/>
                <a:cs typeface="+mn-cs"/>
              </a:rPr>
              <a:t>】</a:t>
            </a:r>
            <a:r>
              <a:rPr kumimoji="1" lang="ja-JP" altLang="en-US" sz="1100">
                <a:solidFill>
                  <a:schemeClr val="dk1"/>
                </a:solidFill>
                <a:effectLst/>
                <a:latin typeface="游ゴシック" panose="020B0400000000000000" pitchFamily="50" charset="-128"/>
                <a:ea typeface="游ゴシック" panose="020B0400000000000000" pitchFamily="50" charset="-128"/>
                <a:cs typeface="+mn-cs"/>
              </a:rPr>
              <a:t>令和７年４月～令和７年１２月の間に新規指定を受けた事業所については、その指定を受けた属する月に</a:t>
            </a:r>
            <a:r>
              <a:rPr kumimoji="1" lang="ja-JP" altLang="en-US" sz="1100" b="1">
                <a:solidFill>
                  <a:srgbClr val="FF0000"/>
                </a:solidFill>
                <a:effectLst/>
                <a:latin typeface="游ゴシック" panose="020B0400000000000000" pitchFamily="50" charset="-128"/>
                <a:ea typeface="游ゴシック" panose="020B0400000000000000" pitchFamily="50" charset="-128"/>
                <a:cs typeface="+mn-cs"/>
              </a:rPr>
              <a:t>のみ</a:t>
            </a:r>
            <a:r>
              <a:rPr kumimoji="1" lang="ja-JP" altLang="en-US" sz="1100">
                <a:solidFill>
                  <a:schemeClr val="dk1"/>
                </a:solidFill>
                <a:effectLst/>
                <a:latin typeface="游ゴシック" panose="020B0400000000000000" pitchFamily="50" charset="-128"/>
                <a:ea typeface="游ゴシック" panose="020B0400000000000000" pitchFamily="50" charset="-128"/>
                <a:cs typeface="+mn-cs"/>
              </a:rPr>
              <a:t>〇を記入ください。</a:t>
            </a:r>
          </a:p>
          <a:p>
            <a:r>
              <a:rPr kumimoji="1" lang="ja-JP" altLang="en-US" sz="1100">
                <a:solidFill>
                  <a:schemeClr val="dk1"/>
                </a:solidFill>
                <a:effectLst/>
                <a:latin typeface="游ゴシック" panose="020B0400000000000000" pitchFamily="50" charset="-128"/>
                <a:ea typeface="游ゴシック" panose="020B0400000000000000" pitchFamily="50" charset="-128"/>
                <a:cs typeface="+mn-cs"/>
              </a:rPr>
              <a:t>その他の事業所（令和７年３月以前に既に指定を受けている事業所）については、何も記入いただく必要はございません。</a:t>
            </a:r>
          </a:p>
          <a:p>
            <a:endParaRPr lang="ja-JP" altLang="ja-JP">
              <a:effectLst/>
              <a:latin typeface="游ゴシック" panose="020B0400000000000000" pitchFamily="50" charset="-128"/>
              <a:ea typeface="游ゴシック" panose="020B0400000000000000" pitchFamily="50" charset="-128"/>
            </a:endParaRPr>
          </a:p>
        </xdr:txBody>
      </xdr:sp>
    </xdr:grpSp>
    <xdr:clientData/>
  </xdr:twoCellAnchor>
  <xdr:twoCellAnchor>
    <xdr:from>
      <xdr:col>5</xdr:col>
      <xdr:colOff>428604</xdr:colOff>
      <xdr:row>15</xdr:row>
      <xdr:rowOff>232984</xdr:rowOff>
    </xdr:from>
    <xdr:to>
      <xdr:col>6</xdr:col>
      <xdr:colOff>235423</xdr:colOff>
      <xdr:row>16</xdr:row>
      <xdr:rowOff>100491</xdr:rowOff>
    </xdr:to>
    <xdr:sp macro="" textlink="">
      <xdr:nvSpPr>
        <xdr:cNvPr id="52" name="二等辺三角形 51">
          <a:extLst>
            <a:ext uri="{FF2B5EF4-FFF2-40B4-BE49-F238E27FC236}">
              <a16:creationId xmlns:a16="http://schemas.microsoft.com/office/drawing/2014/main" id="{BD3114D7-539D-4396-BB42-84A2778951B2}"/>
            </a:ext>
          </a:extLst>
        </xdr:cNvPr>
        <xdr:cNvSpPr/>
      </xdr:nvSpPr>
      <xdr:spPr bwMode="auto">
        <a:xfrm rot="6775775">
          <a:off x="5345968" y="6597453"/>
          <a:ext cx="248507" cy="240736"/>
        </a:xfrm>
        <a:prstGeom prst="triangle">
          <a:avLst/>
        </a:prstGeom>
        <a:solidFill>
          <a:schemeClr val="accent6">
            <a:lumMod val="20000"/>
            <a:lumOff val="80000"/>
          </a:schemeClr>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17</xdr:col>
      <xdr:colOff>370975</xdr:colOff>
      <xdr:row>16</xdr:row>
      <xdr:rowOff>89877</xdr:rowOff>
    </xdr:from>
    <xdr:to>
      <xdr:col>17</xdr:col>
      <xdr:colOff>594087</xdr:colOff>
      <xdr:row>16</xdr:row>
      <xdr:rowOff>287456</xdr:rowOff>
    </xdr:to>
    <xdr:sp macro="" textlink="">
      <xdr:nvSpPr>
        <xdr:cNvPr id="55" name="二等辺三角形 54">
          <a:extLst>
            <a:ext uri="{FF2B5EF4-FFF2-40B4-BE49-F238E27FC236}">
              <a16:creationId xmlns:a16="http://schemas.microsoft.com/office/drawing/2014/main" id="{0A708641-F2C9-4924-48F2-E14CB8C51F46}"/>
            </a:ext>
          </a:extLst>
        </xdr:cNvPr>
        <xdr:cNvSpPr/>
      </xdr:nvSpPr>
      <xdr:spPr bwMode="auto">
        <a:xfrm rot="7066577">
          <a:off x="11369241" y="6818694"/>
          <a:ext cx="197579" cy="223112"/>
        </a:xfrm>
        <a:prstGeom prst="triangle">
          <a:avLst/>
        </a:prstGeom>
        <a:solidFill>
          <a:schemeClr val="accent6">
            <a:lumMod val="20000"/>
            <a:lumOff val="80000"/>
          </a:schemeClr>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17</xdr:col>
      <xdr:colOff>78704</xdr:colOff>
      <xdr:row>16</xdr:row>
      <xdr:rowOff>180313</xdr:rowOff>
    </xdr:from>
    <xdr:to>
      <xdr:col>23</xdr:col>
      <xdr:colOff>170392</xdr:colOff>
      <xdr:row>17</xdr:row>
      <xdr:rowOff>273637</xdr:rowOff>
    </xdr:to>
    <xdr:grpSp>
      <xdr:nvGrpSpPr>
        <xdr:cNvPr id="57" name="グループ化 56">
          <a:extLst>
            <a:ext uri="{FF2B5EF4-FFF2-40B4-BE49-F238E27FC236}">
              <a16:creationId xmlns:a16="http://schemas.microsoft.com/office/drawing/2014/main" id="{88B05264-D1B9-2249-9E6F-6282676A9570}"/>
            </a:ext>
          </a:extLst>
        </xdr:cNvPr>
        <xdr:cNvGrpSpPr/>
      </xdr:nvGrpSpPr>
      <xdr:grpSpPr>
        <a:xfrm>
          <a:off x="11064204" y="6925071"/>
          <a:ext cx="4600188" cy="474324"/>
          <a:chOff x="11064204" y="6921896"/>
          <a:chExt cx="4600188" cy="474324"/>
        </a:xfrm>
      </xdr:grpSpPr>
      <xdr:sp macro="" textlink="">
        <xdr:nvSpPr>
          <xdr:cNvPr id="54" name="フローチャート: 代替処理 53">
            <a:extLst>
              <a:ext uri="{FF2B5EF4-FFF2-40B4-BE49-F238E27FC236}">
                <a16:creationId xmlns:a16="http://schemas.microsoft.com/office/drawing/2014/main" id="{C8084200-4284-D8DB-8B13-6487B61B84DD}"/>
              </a:ext>
            </a:extLst>
          </xdr:cNvPr>
          <xdr:cNvSpPr/>
        </xdr:nvSpPr>
        <xdr:spPr bwMode="auto">
          <a:xfrm>
            <a:off x="11064204" y="6921896"/>
            <a:ext cx="4325028" cy="474324"/>
          </a:xfrm>
          <a:prstGeom prst="flowChartAlternateProcess">
            <a:avLst/>
          </a:prstGeom>
          <a:solidFill>
            <a:schemeClr val="accent6">
              <a:lumMod val="20000"/>
              <a:lumOff val="80000"/>
            </a:schemeClr>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sp macro="" textlink="">
        <xdr:nvSpPr>
          <xdr:cNvPr id="56" name="テキスト ボックス 55">
            <a:extLst>
              <a:ext uri="{FF2B5EF4-FFF2-40B4-BE49-F238E27FC236}">
                <a16:creationId xmlns:a16="http://schemas.microsoft.com/office/drawing/2014/main" id="{51AB3D59-1DA2-43E3-9DE2-88B43A723891}"/>
              </a:ext>
            </a:extLst>
          </xdr:cNvPr>
          <xdr:cNvSpPr txBox="1"/>
        </xdr:nvSpPr>
        <xdr:spPr>
          <a:xfrm>
            <a:off x="11602508" y="6999818"/>
            <a:ext cx="4061884" cy="3122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游ゴシック" panose="020B0400000000000000" pitchFamily="50" charset="-128"/>
                <a:ea typeface="游ゴシック" panose="020B0400000000000000" pitchFamily="50" charset="-128"/>
                <a:cs typeface="+mn-cs"/>
              </a:rPr>
              <a:t>　</a:t>
            </a:r>
            <a:r>
              <a:rPr kumimoji="1" lang="ja-JP" altLang="en-US" sz="1100">
                <a:solidFill>
                  <a:schemeClr val="dk1"/>
                </a:solidFill>
                <a:effectLst/>
                <a:latin typeface="游ゴシック" panose="020B0400000000000000" pitchFamily="50" charset="-128"/>
                <a:ea typeface="游ゴシック" panose="020B0400000000000000" pitchFamily="50" charset="-128"/>
                <a:cs typeface="+mn-cs"/>
              </a:rPr>
              <a:t>電気及びガスに支払った費用を記載してください。</a:t>
            </a:r>
            <a:endParaRPr lang="ja-JP" altLang="ja-JP">
              <a:effectLst/>
              <a:latin typeface="游ゴシック" panose="020B0400000000000000" pitchFamily="50" charset="-128"/>
              <a:ea typeface="游ゴシック" panose="020B0400000000000000" pitchFamily="50" charset="-128"/>
            </a:endParaRPr>
          </a:p>
        </xdr:txBody>
      </xdr:sp>
    </xdr:grpSp>
    <xdr:clientData/>
  </xdr:twoCellAnchor>
  <xdr:twoCellAnchor>
    <xdr:from>
      <xdr:col>28</xdr:col>
      <xdr:colOff>87171</xdr:colOff>
      <xdr:row>16</xdr:row>
      <xdr:rowOff>244864</xdr:rowOff>
    </xdr:from>
    <xdr:to>
      <xdr:col>34</xdr:col>
      <xdr:colOff>178860</xdr:colOff>
      <xdr:row>19</xdr:row>
      <xdr:rowOff>52913</xdr:rowOff>
    </xdr:to>
    <xdr:grpSp>
      <xdr:nvGrpSpPr>
        <xdr:cNvPr id="61" name="グループ化 60">
          <a:extLst>
            <a:ext uri="{FF2B5EF4-FFF2-40B4-BE49-F238E27FC236}">
              <a16:creationId xmlns:a16="http://schemas.microsoft.com/office/drawing/2014/main" id="{C832CC47-6DC0-46B6-BD13-B599F99E5AB6}"/>
            </a:ext>
          </a:extLst>
        </xdr:cNvPr>
        <xdr:cNvGrpSpPr/>
      </xdr:nvGrpSpPr>
      <xdr:grpSpPr>
        <a:xfrm>
          <a:off x="19377413" y="6986447"/>
          <a:ext cx="4606539" cy="947874"/>
          <a:chOff x="11064204" y="6921896"/>
          <a:chExt cx="4600189" cy="963668"/>
        </a:xfrm>
      </xdr:grpSpPr>
      <xdr:sp macro="" textlink="">
        <xdr:nvSpPr>
          <xdr:cNvPr id="62" name="フローチャート: 代替処理 61">
            <a:extLst>
              <a:ext uri="{FF2B5EF4-FFF2-40B4-BE49-F238E27FC236}">
                <a16:creationId xmlns:a16="http://schemas.microsoft.com/office/drawing/2014/main" id="{B39C8730-12D7-283A-33AF-2A118E5C87F0}"/>
              </a:ext>
            </a:extLst>
          </xdr:cNvPr>
          <xdr:cNvSpPr/>
        </xdr:nvSpPr>
        <xdr:spPr bwMode="auto">
          <a:xfrm>
            <a:off x="11064204" y="6921896"/>
            <a:ext cx="4325028" cy="842490"/>
          </a:xfrm>
          <a:prstGeom prst="flowChartAlternateProcess">
            <a:avLst/>
          </a:prstGeom>
          <a:solidFill>
            <a:schemeClr val="accent6">
              <a:lumMod val="20000"/>
              <a:lumOff val="80000"/>
            </a:schemeClr>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sp macro="" textlink="">
        <xdr:nvSpPr>
          <xdr:cNvPr id="63" name="テキスト ボックス 62">
            <a:extLst>
              <a:ext uri="{FF2B5EF4-FFF2-40B4-BE49-F238E27FC236}">
                <a16:creationId xmlns:a16="http://schemas.microsoft.com/office/drawing/2014/main" id="{D76B2EBA-1E63-F9B1-2DA4-3919FFDB2724}"/>
              </a:ext>
            </a:extLst>
          </xdr:cNvPr>
          <xdr:cNvSpPr txBox="1"/>
        </xdr:nvSpPr>
        <xdr:spPr>
          <a:xfrm>
            <a:off x="11096580" y="6999817"/>
            <a:ext cx="4567813" cy="8857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chemeClr val="dk1"/>
                </a:solidFill>
                <a:effectLst/>
                <a:latin typeface="游ゴシック" panose="020B0400000000000000" pitchFamily="50" charset="-128"/>
                <a:ea typeface="游ゴシック" panose="020B0400000000000000" pitchFamily="50" charset="-128"/>
                <a:cs typeface="+mn-cs"/>
              </a:rPr>
              <a:t>以下の費用を記載してください。</a:t>
            </a:r>
            <a:endParaRPr kumimoji="1" lang="en-US" altLang="ja-JP" sz="1100">
              <a:solidFill>
                <a:schemeClr val="dk1"/>
              </a:solidFill>
              <a:effectLst/>
              <a:latin typeface="游ゴシック" panose="020B0400000000000000" pitchFamily="50" charset="-128"/>
              <a:ea typeface="游ゴシック" panose="020B0400000000000000" pitchFamily="50" charset="-128"/>
              <a:cs typeface="+mn-cs"/>
            </a:endParaRPr>
          </a:p>
          <a:p>
            <a:r>
              <a:rPr kumimoji="1" lang="en-US" altLang="ja-JP" sz="1100">
                <a:solidFill>
                  <a:schemeClr val="dk1"/>
                </a:solidFill>
                <a:effectLst/>
                <a:latin typeface="游ゴシック" panose="020B0400000000000000" pitchFamily="50" charset="-128"/>
                <a:ea typeface="游ゴシック" panose="020B0400000000000000" pitchFamily="50" charset="-128"/>
                <a:cs typeface="+mn-cs"/>
              </a:rPr>
              <a:t>【</a:t>
            </a:r>
            <a:r>
              <a:rPr kumimoji="1" lang="ja-JP" altLang="en-US" sz="1100">
                <a:solidFill>
                  <a:schemeClr val="dk1"/>
                </a:solidFill>
                <a:effectLst/>
                <a:latin typeface="游ゴシック" panose="020B0400000000000000" pitchFamily="50" charset="-128"/>
                <a:ea typeface="游ゴシック" panose="020B0400000000000000" pitchFamily="50" charset="-128"/>
                <a:cs typeface="+mn-cs"/>
              </a:rPr>
              <a:t>区分１</a:t>
            </a:r>
            <a:r>
              <a:rPr kumimoji="1" lang="en-US" altLang="ja-JP" sz="1100">
                <a:solidFill>
                  <a:schemeClr val="dk1"/>
                </a:solidFill>
                <a:effectLst/>
                <a:latin typeface="游ゴシック" panose="020B0400000000000000" pitchFamily="50" charset="-128"/>
                <a:ea typeface="游ゴシック" panose="020B0400000000000000" pitchFamily="50" charset="-128"/>
                <a:cs typeface="+mn-cs"/>
              </a:rPr>
              <a:t>】</a:t>
            </a:r>
            <a:r>
              <a:rPr kumimoji="1" lang="ja-JP" altLang="en-US" sz="1100">
                <a:solidFill>
                  <a:schemeClr val="dk1"/>
                </a:solidFill>
                <a:effectLst/>
                <a:latin typeface="游ゴシック" panose="020B0400000000000000" pitchFamily="50" charset="-128"/>
                <a:ea typeface="游ゴシック" panose="020B0400000000000000" pitchFamily="50" charset="-128"/>
                <a:cs typeface="+mn-cs"/>
              </a:rPr>
              <a:t>食材費：食材費として支払った費用</a:t>
            </a:r>
            <a:endParaRPr kumimoji="1" lang="en-US" altLang="ja-JP" sz="1100">
              <a:solidFill>
                <a:schemeClr val="dk1"/>
              </a:solidFill>
              <a:effectLst/>
              <a:latin typeface="游ゴシック" panose="020B0400000000000000" pitchFamily="50" charset="-128"/>
              <a:ea typeface="游ゴシック" panose="020B0400000000000000" pitchFamily="50" charset="-128"/>
              <a:cs typeface="+mn-cs"/>
            </a:endParaRPr>
          </a:p>
          <a:p>
            <a:r>
              <a:rPr kumimoji="1" lang="en-US" altLang="ja-JP" sz="1100">
                <a:solidFill>
                  <a:schemeClr val="dk1"/>
                </a:solidFill>
                <a:effectLst/>
                <a:latin typeface="游ゴシック" panose="020B0400000000000000" pitchFamily="50" charset="-128"/>
                <a:ea typeface="游ゴシック" panose="020B0400000000000000" pitchFamily="50" charset="-128"/>
                <a:cs typeface="+mn-cs"/>
              </a:rPr>
              <a:t>【</a:t>
            </a:r>
            <a:r>
              <a:rPr kumimoji="1" lang="ja-JP" altLang="en-US" sz="1100">
                <a:solidFill>
                  <a:schemeClr val="dk1"/>
                </a:solidFill>
                <a:effectLst/>
                <a:latin typeface="游ゴシック" panose="020B0400000000000000" pitchFamily="50" charset="-128"/>
                <a:ea typeface="游ゴシック" panose="020B0400000000000000" pitchFamily="50" charset="-128"/>
                <a:cs typeface="+mn-cs"/>
              </a:rPr>
              <a:t>区分２</a:t>
            </a:r>
            <a:r>
              <a:rPr kumimoji="1" lang="en-US" altLang="ja-JP" sz="1100">
                <a:solidFill>
                  <a:schemeClr val="dk1"/>
                </a:solidFill>
                <a:effectLst/>
                <a:latin typeface="游ゴシック" panose="020B0400000000000000" pitchFamily="50" charset="-128"/>
                <a:ea typeface="游ゴシック" panose="020B0400000000000000" pitchFamily="50" charset="-128"/>
                <a:cs typeface="+mn-cs"/>
              </a:rPr>
              <a:t>,</a:t>
            </a:r>
            <a:r>
              <a:rPr kumimoji="1" lang="ja-JP" altLang="en-US" sz="1100">
                <a:solidFill>
                  <a:schemeClr val="dk1"/>
                </a:solidFill>
                <a:effectLst/>
                <a:latin typeface="游ゴシック" panose="020B0400000000000000" pitchFamily="50" charset="-128"/>
                <a:ea typeface="游ゴシック" panose="020B0400000000000000" pitchFamily="50" charset="-128"/>
                <a:cs typeface="+mn-cs"/>
              </a:rPr>
              <a:t>３</a:t>
            </a:r>
            <a:r>
              <a:rPr kumimoji="1" lang="en-US" altLang="ja-JP" sz="1100">
                <a:solidFill>
                  <a:schemeClr val="dk1"/>
                </a:solidFill>
                <a:effectLst/>
                <a:latin typeface="游ゴシック" panose="020B0400000000000000" pitchFamily="50" charset="-128"/>
                <a:ea typeface="游ゴシック" panose="020B0400000000000000" pitchFamily="50" charset="-128"/>
                <a:cs typeface="+mn-cs"/>
              </a:rPr>
              <a:t>,</a:t>
            </a:r>
            <a:r>
              <a:rPr kumimoji="1" lang="ja-JP" altLang="en-US" sz="1100">
                <a:solidFill>
                  <a:schemeClr val="dk1"/>
                </a:solidFill>
                <a:effectLst/>
                <a:latin typeface="游ゴシック" panose="020B0400000000000000" pitchFamily="50" charset="-128"/>
                <a:ea typeface="游ゴシック" panose="020B0400000000000000" pitchFamily="50" charset="-128"/>
                <a:cs typeface="+mn-cs"/>
              </a:rPr>
              <a:t>４</a:t>
            </a:r>
            <a:r>
              <a:rPr kumimoji="1" lang="en-US" altLang="ja-JP" sz="1100">
                <a:solidFill>
                  <a:schemeClr val="dk1"/>
                </a:solidFill>
                <a:effectLst/>
                <a:latin typeface="游ゴシック" panose="020B0400000000000000" pitchFamily="50" charset="-128"/>
                <a:ea typeface="游ゴシック" panose="020B0400000000000000" pitchFamily="50" charset="-128"/>
                <a:cs typeface="+mn-cs"/>
              </a:rPr>
              <a:t>】</a:t>
            </a:r>
            <a:r>
              <a:rPr kumimoji="1" lang="ja-JP" altLang="en-US" sz="1100">
                <a:solidFill>
                  <a:schemeClr val="dk1"/>
                </a:solidFill>
                <a:effectLst/>
                <a:latin typeface="游ゴシック" panose="020B0400000000000000" pitchFamily="50" charset="-128"/>
                <a:ea typeface="游ゴシック" panose="020B0400000000000000" pitchFamily="50" charset="-128"/>
                <a:cs typeface="+mn-cs"/>
              </a:rPr>
              <a:t>燃料費：ガソリン及び軽油に支払った費用</a:t>
            </a:r>
          </a:p>
          <a:p>
            <a:endParaRPr lang="ja-JP" altLang="ja-JP">
              <a:effectLst/>
              <a:latin typeface="游ゴシック" panose="020B0400000000000000" pitchFamily="50" charset="-128"/>
              <a:ea typeface="游ゴシック" panose="020B0400000000000000" pitchFamily="50" charset="-128"/>
            </a:endParaRPr>
          </a:p>
        </xdr:txBody>
      </xdr:sp>
    </xdr:grpSp>
    <xdr:clientData/>
  </xdr:twoCellAnchor>
  <xdr:twoCellAnchor>
    <xdr:from>
      <xdr:col>28</xdr:col>
      <xdr:colOff>585816</xdr:colOff>
      <xdr:row>16</xdr:row>
      <xdr:rowOff>160785</xdr:rowOff>
    </xdr:from>
    <xdr:to>
      <xdr:col>29</xdr:col>
      <xdr:colOff>57512</xdr:colOff>
      <xdr:row>16</xdr:row>
      <xdr:rowOff>367889</xdr:rowOff>
    </xdr:to>
    <xdr:sp macro="" textlink="">
      <xdr:nvSpPr>
        <xdr:cNvPr id="64" name="二等辺三角形 63">
          <a:extLst>
            <a:ext uri="{FF2B5EF4-FFF2-40B4-BE49-F238E27FC236}">
              <a16:creationId xmlns:a16="http://schemas.microsoft.com/office/drawing/2014/main" id="{0CB170A4-A975-413C-9A00-305DD006A868}"/>
            </a:ext>
          </a:extLst>
        </xdr:cNvPr>
        <xdr:cNvSpPr/>
      </xdr:nvSpPr>
      <xdr:spPr bwMode="auto">
        <a:xfrm rot="7066577">
          <a:off x="19760237" y="6894364"/>
          <a:ext cx="207104" cy="223112"/>
        </a:xfrm>
        <a:prstGeom prst="triangle">
          <a:avLst/>
        </a:prstGeom>
        <a:solidFill>
          <a:schemeClr val="accent6">
            <a:lumMod val="20000"/>
            <a:lumOff val="80000"/>
          </a:schemeClr>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42</xdr:col>
      <xdr:colOff>618772</xdr:colOff>
      <xdr:row>2</xdr:row>
      <xdr:rowOff>183443</xdr:rowOff>
    </xdr:from>
    <xdr:to>
      <xdr:col>46</xdr:col>
      <xdr:colOff>483305</xdr:colOff>
      <xdr:row>5</xdr:row>
      <xdr:rowOff>41553</xdr:rowOff>
    </xdr:to>
    <xdr:grpSp>
      <xdr:nvGrpSpPr>
        <xdr:cNvPr id="67" name="グループ化 66">
          <a:extLst>
            <a:ext uri="{FF2B5EF4-FFF2-40B4-BE49-F238E27FC236}">
              <a16:creationId xmlns:a16="http://schemas.microsoft.com/office/drawing/2014/main" id="{57A305C2-23AD-430B-A624-658E45E55642}"/>
            </a:ext>
          </a:extLst>
        </xdr:cNvPr>
        <xdr:cNvGrpSpPr/>
      </xdr:nvGrpSpPr>
      <xdr:grpSpPr>
        <a:xfrm>
          <a:off x="32149697" y="804685"/>
          <a:ext cx="5833533" cy="795793"/>
          <a:chOff x="9207499" y="1658408"/>
          <a:chExt cx="4349750" cy="422275"/>
        </a:xfrm>
      </xdr:grpSpPr>
      <xdr:sp macro="" textlink="">
        <xdr:nvSpPr>
          <xdr:cNvPr id="68" name="フローチャート: 代替処理 67">
            <a:extLst>
              <a:ext uri="{FF2B5EF4-FFF2-40B4-BE49-F238E27FC236}">
                <a16:creationId xmlns:a16="http://schemas.microsoft.com/office/drawing/2014/main" id="{C2D84D74-A84C-8D7D-808D-0BEA68AED6DF}"/>
              </a:ext>
            </a:extLst>
          </xdr:cNvPr>
          <xdr:cNvSpPr/>
        </xdr:nvSpPr>
        <xdr:spPr bwMode="auto">
          <a:xfrm>
            <a:off x="9218290" y="1661583"/>
            <a:ext cx="4335784" cy="415925"/>
          </a:xfrm>
          <a:prstGeom prst="flowChartAlternateProcess">
            <a:avLst/>
          </a:prstGeom>
          <a:solidFill>
            <a:schemeClr val="accent6">
              <a:lumMod val="20000"/>
              <a:lumOff val="80000"/>
            </a:schemeClr>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sp macro="" textlink="">
        <xdr:nvSpPr>
          <xdr:cNvPr id="69" name="二等辺三角形 68">
            <a:extLst>
              <a:ext uri="{FF2B5EF4-FFF2-40B4-BE49-F238E27FC236}">
                <a16:creationId xmlns:a16="http://schemas.microsoft.com/office/drawing/2014/main" id="{2A600106-E804-7A81-C13A-254563CE58C1}"/>
              </a:ext>
            </a:extLst>
          </xdr:cNvPr>
          <xdr:cNvSpPr/>
        </xdr:nvSpPr>
        <xdr:spPr bwMode="auto">
          <a:xfrm rot="3506379">
            <a:off x="9518512" y="1951005"/>
            <a:ext cx="169960" cy="220484"/>
          </a:xfrm>
          <a:prstGeom prst="triangle">
            <a:avLst/>
          </a:prstGeom>
          <a:solidFill>
            <a:schemeClr val="accent6">
              <a:lumMod val="20000"/>
              <a:lumOff val="80000"/>
            </a:schemeClr>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grpSp>
    <xdr:clientData/>
  </xdr:twoCellAnchor>
  <xdr:twoCellAnchor>
    <xdr:from>
      <xdr:col>42</xdr:col>
      <xdr:colOff>635000</xdr:colOff>
      <xdr:row>2</xdr:row>
      <xdr:rowOff>258233</xdr:rowOff>
    </xdr:from>
    <xdr:to>
      <xdr:col>46</xdr:col>
      <xdr:colOff>458611</xdr:colOff>
      <xdr:row>4</xdr:row>
      <xdr:rowOff>74082</xdr:rowOff>
    </xdr:to>
    <xdr:sp macro="" textlink="">
      <xdr:nvSpPr>
        <xdr:cNvPr id="70" name="テキスト ボックス 69">
          <a:extLst>
            <a:ext uri="{FF2B5EF4-FFF2-40B4-BE49-F238E27FC236}">
              <a16:creationId xmlns:a16="http://schemas.microsoft.com/office/drawing/2014/main" id="{8720F0A7-8745-4555-868C-FCCC19CB1B47}"/>
            </a:ext>
          </a:extLst>
        </xdr:cNvPr>
        <xdr:cNvSpPr txBox="1"/>
      </xdr:nvSpPr>
      <xdr:spPr>
        <a:xfrm>
          <a:off x="32011056" y="879122"/>
          <a:ext cx="5806722" cy="5778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chemeClr val="dk1"/>
              </a:solidFill>
              <a:effectLst/>
              <a:latin typeface="游ゴシック" panose="020B0400000000000000" pitchFamily="50" charset="-128"/>
              <a:ea typeface="游ゴシック" panose="020B0400000000000000" pitchFamily="50" charset="-128"/>
              <a:cs typeface="+mn-cs"/>
            </a:rPr>
            <a:t>（該当がある場合）</a:t>
          </a:r>
          <a:endParaRPr kumimoji="1" lang="en-US" altLang="ja-JP" sz="1100">
            <a:solidFill>
              <a:schemeClr val="dk1"/>
            </a:solidFill>
            <a:effectLst/>
            <a:latin typeface="游ゴシック" panose="020B0400000000000000" pitchFamily="50" charset="-128"/>
            <a:ea typeface="游ゴシック" panose="020B0400000000000000" pitchFamily="50" charset="-128"/>
            <a:cs typeface="+mn-cs"/>
          </a:endParaRPr>
        </a:p>
        <a:p>
          <a:r>
            <a:rPr kumimoji="1" lang="en-US" altLang="ja-JP" sz="1100">
              <a:solidFill>
                <a:schemeClr val="dk1"/>
              </a:solidFill>
              <a:effectLst/>
              <a:latin typeface="游ゴシック" panose="020B0400000000000000" pitchFamily="50" charset="-128"/>
              <a:ea typeface="游ゴシック" panose="020B0400000000000000" pitchFamily="50" charset="-128"/>
              <a:cs typeface="+mn-cs"/>
            </a:rPr>
            <a:t>QA</a:t>
          </a:r>
          <a:r>
            <a:rPr kumimoji="1" lang="ja-JP" altLang="en-US" sz="1100">
              <a:solidFill>
                <a:schemeClr val="dk1"/>
              </a:solidFill>
              <a:effectLst/>
              <a:latin typeface="游ゴシック" panose="020B0400000000000000" pitchFamily="50" charset="-128"/>
              <a:ea typeface="游ゴシック" panose="020B0400000000000000" pitchFamily="50" charset="-128"/>
              <a:cs typeface="+mn-cs"/>
            </a:rPr>
            <a:t>等を確認の上、他の補助金</a:t>
          </a:r>
          <a:r>
            <a:rPr kumimoji="1" lang="en-US" altLang="ja-JP" sz="1100">
              <a:solidFill>
                <a:schemeClr val="dk1"/>
              </a:solidFill>
              <a:effectLst/>
              <a:latin typeface="游ゴシック" panose="020B0400000000000000" pitchFamily="50" charset="-128"/>
              <a:ea typeface="游ゴシック" panose="020B0400000000000000" pitchFamily="50" charset="-128"/>
              <a:cs typeface="+mn-cs"/>
            </a:rPr>
            <a:t>(</a:t>
          </a:r>
          <a:r>
            <a:rPr kumimoji="1" lang="ja-JP" altLang="en-US" sz="1100">
              <a:solidFill>
                <a:schemeClr val="dk1"/>
              </a:solidFill>
              <a:effectLst/>
              <a:latin typeface="游ゴシック" panose="020B0400000000000000" pitchFamily="50" charset="-128"/>
              <a:ea typeface="游ゴシック" panose="020B0400000000000000" pitchFamily="50" charset="-128"/>
              <a:cs typeface="+mn-cs"/>
            </a:rPr>
            <a:t>物価高騰対策に関わるもの</a:t>
          </a:r>
          <a:r>
            <a:rPr kumimoji="1" lang="en-US" altLang="ja-JP" sz="1100">
              <a:solidFill>
                <a:schemeClr val="dk1"/>
              </a:solidFill>
              <a:effectLst/>
              <a:latin typeface="游ゴシック" panose="020B0400000000000000" pitchFamily="50" charset="-128"/>
              <a:ea typeface="游ゴシック" panose="020B0400000000000000" pitchFamily="50" charset="-128"/>
              <a:cs typeface="+mn-cs"/>
            </a:rPr>
            <a:t>)</a:t>
          </a:r>
          <a:r>
            <a:rPr kumimoji="1" lang="ja-JP" altLang="en-US" sz="1100">
              <a:solidFill>
                <a:schemeClr val="dk1"/>
              </a:solidFill>
              <a:effectLst/>
              <a:latin typeface="游ゴシック" panose="020B0400000000000000" pitchFamily="50" charset="-128"/>
              <a:ea typeface="游ゴシック" panose="020B0400000000000000" pitchFamily="50" charset="-128"/>
              <a:cs typeface="+mn-cs"/>
            </a:rPr>
            <a:t>の受給状況を記入ください。</a:t>
          </a:r>
        </a:p>
        <a:p>
          <a:endParaRPr lang="ja-JP" altLang="ja-JP">
            <a:effectLst/>
            <a:latin typeface="游ゴシック" panose="020B0400000000000000" pitchFamily="50" charset="-128"/>
            <a:ea typeface="游ゴシック" panose="020B0400000000000000" pitchFamily="50" charset="-128"/>
          </a:endParaRPr>
        </a:p>
      </xdr:txBody>
    </xdr:sp>
    <xdr:clientData/>
  </xdr:twoCellAnchor>
  <xdr:twoCellAnchor>
    <xdr:from>
      <xdr:col>50</xdr:col>
      <xdr:colOff>38102</xdr:colOff>
      <xdr:row>5</xdr:row>
      <xdr:rowOff>102660</xdr:rowOff>
    </xdr:from>
    <xdr:to>
      <xdr:col>56</xdr:col>
      <xdr:colOff>1365251</xdr:colOff>
      <xdr:row>5</xdr:row>
      <xdr:rowOff>444501</xdr:rowOff>
    </xdr:to>
    <xdr:grpSp>
      <xdr:nvGrpSpPr>
        <xdr:cNvPr id="79" name="グループ化 78">
          <a:extLst>
            <a:ext uri="{FF2B5EF4-FFF2-40B4-BE49-F238E27FC236}">
              <a16:creationId xmlns:a16="http://schemas.microsoft.com/office/drawing/2014/main" id="{E1F59E01-CE48-BE92-C245-D7D4FA895434}"/>
            </a:ext>
          </a:extLst>
        </xdr:cNvPr>
        <xdr:cNvGrpSpPr/>
      </xdr:nvGrpSpPr>
      <xdr:grpSpPr>
        <a:xfrm>
          <a:off x="42784185" y="1661585"/>
          <a:ext cx="9028641" cy="341841"/>
          <a:chOff x="42395775" y="1933576"/>
          <a:chExt cx="9734549" cy="335491"/>
        </a:xfrm>
      </xdr:grpSpPr>
      <xdr:sp macro="" textlink="">
        <xdr:nvSpPr>
          <xdr:cNvPr id="71" name="フローチャート: 代替処理 70">
            <a:extLst>
              <a:ext uri="{FF2B5EF4-FFF2-40B4-BE49-F238E27FC236}">
                <a16:creationId xmlns:a16="http://schemas.microsoft.com/office/drawing/2014/main" id="{EB212816-2CFB-43DF-ABEE-8DCB5FB6A6FB}"/>
              </a:ext>
            </a:extLst>
          </xdr:cNvPr>
          <xdr:cNvSpPr/>
        </xdr:nvSpPr>
        <xdr:spPr bwMode="auto">
          <a:xfrm>
            <a:off x="42395775" y="1944159"/>
            <a:ext cx="9734549" cy="324908"/>
          </a:xfrm>
          <a:prstGeom prst="flowChartAlternateProcess">
            <a:avLst/>
          </a:prstGeom>
          <a:solidFill>
            <a:schemeClr val="accent3">
              <a:lumMod val="20000"/>
              <a:lumOff val="80000"/>
            </a:schemeClr>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sp macro="" textlink="">
        <xdr:nvSpPr>
          <xdr:cNvPr id="72" name="テキスト ボックス 71">
            <a:extLst>
              <a:ext uri="{FF2B5EF4-FFF2-40B4-BE49-F238E27FC236}">
                <a16:creationId xmlns:a16="http://schemas.microsoft.com/office/drawing/2014/main" id="{293C248E-AB59-4508-9688-2B7795872E0A}"/>
              </a:ext>
            </a:extLst>
          </xdr:cNvPr>
          <xdr:cNvSpPr txBox="1"/>
        </xdr:nvSpPr>
        <xdr:spPr>
          <a:xfrm>
            <a:off x="46675676" y="1933576"/>
            <a:ext cx="3577166" cy="3344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chemeClr val="dk1"/>
                </a:solidFill>
                <a:effectLst/>
                <a:latin typeface="游ゴシック" panose="020B0400000000000000" pitchFamily="50" charset="-128"/>
                <a:ea typeface="游ゴシック" panose="020B0400000000000000" pitchFamily="50" charset="-128"/>
                <a:cs typeface="+mn-cs"/>
              </a:rPr>
              <a:t>自動計算</a:t>
            </a:r>
          </a:p>
          <a:p>
            <a:endParaRPr lang="ja-JP" altLang="ja-JP">
              <a:effectLst/>
              <a:latin typeface="游ゴシック" panose="020B0400000000000000" pitchFamily="50" charset="-128"/>
              <a:ea typeface="游ゴシック" panose="020B0400000000000000" pitchFamily="50" charset="-128"/>
            </a:endParaRPr>
          </a:p>
        </xdr:txBody>
      </xdr:sp>
    </xdr:grpSp>
    <xdr:clientData/>
  </xdr:twoCellAnchor>
  <xdr:twoCellAnchor>
    <xdr:from>
      <xdr:col>36</xdr:col>
      <xdr:colOff>97305</xdr:colOff>
      <xdr:row>7</xdr:row>
      <xdr:rowOff>655524</xdr:rowOff>
    </xdr:from>
    <xdr:to>
      <xdr:col>39</xdr:col>
      <xdr:colOff>1194859</xdr:colOff>
      <xdr:row>7</xdr:row>
      <xdr:rowOff>972491</xdr:rowOff>
    </xdr:to>
    <xdr:grpSp>
      <xdr:nvGrpSpPr>
        <xdr:cNvPr id="74" name="グループ化 73">
          <a:extLst>
            <a:ext uri="{FF2B5EF4-FFF2-40B4-BE49-F238E27FC236}">
              <a16:creationId xmlns:a16="http://schemas.microsoft.com/office/drawing/2014/main" id="{75AC6C87-AC6D-464E-BA9F-5F515BAF6019}"/>
            </a:ext>
          </a:extLst>
        </xdr:cNvPr>
        <xdr:cNvGrpSpPr/>
      </xdr:nvGrpSpPr>
      <xdr:grpSpPr>
        <a:xfrm>
          <a:off x="25402055" y="3368032"/>
          <a:ext cx="3145429" cy="313792"/>
          <a:chOff x="25302571" y="2746790"/>
          <a:chExt cx="3421654" cy="316967"/>
        </a:xfrm>
      </xdr:grpSpPr>
      <xdr:sp macro="" textlink="">
        <xdr:nvSpPr>
          <xdr:cNvPr id="75" name="フローチャート: 代替処理 74">
            <a:extLst>
              <a:ext uri="{FF2B5EF4-FFF2-40B4-BE49-F238E27FC236}">
                <a16:creationId xmlns:a16="http://schemas.microsoft.com/office/drawing/2014/main" id="{C2A8D3E4-BEA8-60A6-C7BD-D68E75D2F192}"/>
              </a:ext>
            </a:extLst>
          </xdr:cNvPr>
          <xdr:cNvSpPr/>
        </xdr:nvSpPr>
        <xdr:spPr bwMode="auto">
          <a:xfrm>
            <a:off x="25302571" y="2772833"/>
            <a:ext cx="3421654" cy="251655"/>
          </a:xfrm>
          <a:prstGeom prst="flowChartAlternateProcess">
            <a:avLst/>
          </a:prstGeom>
          <a:solidFill>
            <a:schemeClr val="accent3">
              <a:lumMod val="20000"/>
              <a:lumOff val="80000"/>
            </a:schemeClr>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sp macro="" textlink="">
        <xdr:nvSpPr>
          <xdr:cNvPr id="76" name="テキスト ボックス 75">
            <a:extLst>
              <a:ext uri="{FF2B5EF4-FFF2-40B4-BE49-F238E27FC236}">
                <a16:creationId xmlns:a16="http://schemas.microsoft.com/office/drawing/2014/main" id="{85278576-ADD6-BAD1-2203-1539E8044FBA}"/>
              </a:ext>
            </a:extLst>
          </xdr:cNvPr>
          <xdr:cNvSpPr txBox="1"/>
        </xdr:nvSpPr>
        <xdr:spPr>
          <a:xfrm>
            <a:off x="26605272" y="2746790"/>
            <a:ext cx="2014067" cy="3169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ja-JP" altLang="en-US">
                <a:effectLst/>
                <a:latin typeface="游ゴシック" panose="020B0400000000000000" pitchFamily="50" charset="-128"/>
                <a:ea typeface="游ゴシック" panose="020B0400000000000000" pitchFamily="50" charset="-128"/>
              </a:rPr>
              <a:t>自動計算</a:t>
            </a:r>
            <a:endParaRPr lang="ja-JP" altLang="ja-JP">
              <a:effectLst/>
              <a:latin typeface="游ゴシック" panose="020B0400000000000000" pitchFamily="50" charset="-128"/>
              <a:ea typeface="游ゴシック" panose="020B0400000000000000" pitchFamily="50" charset="-128"/>
            </a:endParaRPr>
          </a:p>
        </xdr:txBody>
      </xdr:sp>
    </xdr:grpSp>
    <xdr:clientData/>
  </xdr:twoCellAnchor>
  <xdr:twoCellAnchor>
    <xdr:from>
      <xdr:col>2</xdr:col>
      <xdr:colOff>1386417</xdr:colOff>
      <xdr:row>3</xdr:row>
      <xdr:rowOff>87200</xdr:rowOff>
    </xdr:from>
    <xdr:to>
      <xdr:col>3</xdr:col>
      <xdr:colOff>949325</xdr:colOff>
      <xdr:row>3</xdr:row>
      <xdr:rowOff>338666</xdr:rowOff>
    </xdr:to>
    <xdr:sp macro="" textlink="">
      <xdr:nvSpPr>
        <xdr:cNvPr id="78" name="フローチャート: 代替処理 77">
          <a:extLst>
            <a:ext uri="{FF2B5EF4-FFF2-40B4-BE49-F238E27FC236}">
              <a16:creationId xmlns:a16="http://schemas.microsoft.com/office/drawing/2014/main" id="{84BA2EEC-6650-44C2-A992-DA1FC1DEA66E}"/>
            </a:ext>
          </a:extLst>
        </xdr:cNvPr>
        <xdr:cNvSpPr/>
      </xdr:nvSpPr>
      <xdr:spPr bwMode="auto">
        <a:xfrm>
          <a:off x="1905000" y="1092617"/>
          <a:ext cx="1764242" cy="251466"/>
        </a:xfrm>
        <a:prstGeom prst="flowChartAlternateProcess">
          <a:avLst/>
        </a:prstGeom>
        <a:solidFill>
          <a:schemeClr val="accent3">
            <a:lumMod val="20000"/>
            <a:lumOff val="80000"/>
          </a:schemeClr>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2</xdr:col>
      <xdr:colOff>1834092</xdr:colOff>
      <xdr:row>3</xdr:row>
      <xdr:rowOff>69206</xdr:rowOff>
    </xdr:from>
    <xdr:to>
      <xdr:col>3</xdr:col>
      <xdr:colOff>540957</xdr:colOff>
      <xdr:row>4</xdr:row>
      <xdr:rowOff>11523</xdr:rowOff>
    </xdr:to>
    <xdr:sp macro="" textlink="">
      <xdr:nvSpPr>
        <xdr:cNvPr id="77" name="テキスト ボックス 76">
          <a:extLst>
            <a:ext uri="{FF2B5EF4-FFF2-40B4-BE49-F238E27FC236}">
              <a16:creationId xmlns:a16="http://schemas.microsoft.com/office/drawing/2014/main" id="{D17F37CD-27E5-44A3-867E-ABDE32DC2C9A}"/>
            </a:ext>
          </a:extLst>
        </xdr:cNvPr>
        <xdr:cNvSpPr txBox="1"/>
      </xdr:nvSpPr>
      <xdr:spPr>
        <a:xfrm>
          <a:off x="2352675" y="1074623"/>
          <a:ext cx="908199" cy="323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ja-JP" altLang="en-US">
              <a:effectLst/>
              <a:latin typeface="游ゴシック" panose="020B0400000000000000" pitchFamily="50" charset="-128"/>
              <a:ea typeface="游ゴシック" panose="020B0400000000000000" pitchFamily="50" charset="-128"/>
            </a:rPr>
            <a:t>自動計算</a:t>
          </a:r>
          <a:endParaRPr lang="ja-JP" altLang="ja-JP">
            <a:effectLst/>
            <a:latin typeface="游ゴシック" panose="020B0400000000000000" pitchFamily="50" charset="-128"/>
            <a:ea typeface="游ゴシック" panose="020B0400000000000000" pitchFamily="50" charset="-128"/>
          </a:endParaRPr>
        </a:p>
      </xdr:txBody>
    </xdr:sp>
    <xdr:clientData/>
  </xdr:twoCellAnchor>
  <xdr:twoCellAnchor>
    <xdr:from>
      <xdr:col>13</xdr:col>
      <xdr:colOff>346075</xdr:colOff>
      <xdr:row>6</xdr:row>
      <xdr:rowOff>96307</xdr:rowOff>
    </xdr:from>
    <xdr:to>
      <xdr:col>20</xdr:col>
      <xdr:colOff>430742</xdr:colOff>
      <xdr:row>6</xdr:row>
      <xdr:rowOff>580951</xdr:rowOff>
    </xdr:to>
    <xdr:grpSp>
      <xdr:nvGrpSpPr>
        <xdr:cNvPr id="81" name="グループ化 80">
          <a:extLst>
            <a:ext uri="{FF2B5EF4-FFF2-40B4-BE49-F238E27FC236}">
              <a16:creationId xmlns:a16="http://schemas.microsoft.com/office/drawing/2014/main" id="{D91AED6B-0601-496E-AE1C-7F9E60E5E971}"/>
            </a:ext>
          </a:extLst>
        </xdr:cNvPr>
        <xdr:cNvGrpSpPr/>
      </xdr:nvGrpSpPr>
      <xdr:grpSpPr>
        <a:xfrm>
          <a:off x="8741833" y="2191807"/>
          <a:ext cx="4925484" cy="487819"/>
          <a:chOff x="66675" y="2198157"/>
          <a:chExt cx="4931834" cy="478294"/>
        </a:xfrm>
      </xdr:grpSpPr>
      <xdr:grpSp>
        <xdr:nvGrpSpPr>
          <xdr:cNvPr id="82" name="グループ化 81">
            <a:extLst>
              <a:ext uri="{FF2B5EF4-FFF2-40B4-BE49-F238E27FC236}">
                <a16:creationId xmlns:a16="http://schemas.microsoft.com/office/drawing/2014/main" id="{726B951D-EB45-1AA8-5D2F-50FE5FB76CB2}"/>
              </a:ext>
            </a:extLst>
          </xdr:cNvPr>
          <xdr:cNvGrpSpPr/>
        </xdr:nvGrpSpPr>
        <xdr:grpSpPr>
          <a:xfrm>
            <a:off x="237067" y="2201332"/>
            <a:ext cx="4603749" cy="478294"/>
            <a:chOff x="9207499" y="1658408"/>
            <a:chExt cx="4349750" cy="422275"/>
          </a:xfrm>
        </xdr:grpSpPr>
        <xdr:sp macro="" textlink="">
          <xdr:nvSpPr>
            <xdr:cNvPr id="84" name="フローチャート: 代替処理 83">
              <a:extLst>
                <a:ext uri="{FF2B5EF4-FFF2-40B4-BE49-F238E27FC236}">
                  <a16:creationId xmlns:a16="http://schemas.microsoft.com/office/drawing/2014/main" id="{5FE01BF3-E051-A39C-FDD0-82DC3ABD65B0}"/>
                </a:ext>
              </a:extLst>
            </xdr:cNvPr>
            <xdr:cNvSpPr/>
          </xdr:nvSpPr>
          <xdr:spPr bwMode="auto">
            <a:xfrm>
              <a:off x="9218290" y="1661583"/>
              <a:ext cx="4335784" cy="415925"/>
            </a:xfrm>
            <a:prstGeom prst="flowChartAlternateProcess">
              <a:avLst/>
            </a:prstGeom>
            <a:solidFill>
              <a:schemeClr val="accent6">
                <a:lumMod val="20000"/>
                <a:lumOff val="80000"/>
              </a:schemeClr>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sp macro="" textlink="">
          <xdr:nvSpPr>
            <xdr:cNvPr id="85" name="二等辺三角形 84">
              <a:extLst>
                <a:ext uri="{FF2B5EF4-FFF2-40B4-BE49-F238E27FC236}">
                  <a16:creationId xmlns:a16="http://schemas.microsoft.com/office/drawing/2014/main" id="{308685DE-CE1A-1D3A-B349-42CA39CBD963}"/>
                </a:ext>
              </a:extLst>
            </xdr:cNvPr>
            <xdr:cNvSpPr/>
          </xdr:nvSpPr>
          <xdr:spPr bwMode="auto">
            <a:xfrm rot="3506379">
              <a:off x="9518512" y="1951005"/>
              <a:ext cx="169960" cy="220484"/>
            </a:xfrm>
            <a:prstGeom prst="triangle">
              <a:avLst/>
            </a:prstGeom>
            <a:solidFill>
              <a:schemeClr val="accent6">
                <a:lumMod val="20000"/>
                <a:lumOff val="80000"/>
              </a:schemeClr>
            </a:solid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grpSp>
      <xdr:sp macro="" textlink="">
        <xdr:nvSpPr>
          <xdr:cNvPr id="83" name="テキスト ボックス 82">
            <a:extLst>
              <a:ext uri="{FF2B5EF4-FFF2-40B4-BE49-F238E27FC236}">
                <a16:creationId xmlns:a16="http://schemas.microsoft.com/office/drawing/2014/main" id="{4AF502FD-174B-A068-B834-DE6FC0EA894F}"/>
              </a:ext>
            </a:extLst>
          </xdr:cNvPr>
          <xdr:cNvSpPr txBox="1"/>
        </xdr:nvSpPr>
        <xdr:spPr>
          <a:xfrm>
            <a:off x="66675" y="2255309"/>
            <a:ext cx="4931834" cy="3090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游ゴシック" panose="020B0400000000000000" pitchFamily="50" charset="-128"/>
                <a:ea typeface="游ゴシック" panose="020B0400000000000000" pitchFamily="50" charset="-128"/>
                <a:cs typeface="+mn-cs"/>
              </a:rPr>
              <a:t>　</a:t>
            </a:r>
            <a:r>
              <a:rPr kumimoji="1" lang="ja-JP" altLang="en-US" sz="1100">
                <a:solidFill>
                  <a:schemeClr val="dk1"/>
                </a:solidFill>
                <a:effectLst/>
                <a:latin typeface="游ゴシック" panose="020B0400000000000000" pitchFamily="50" charset="-128"/>
                <a:ea typeface="游ゴシック" panose="020B0400000000000000" pitchFamily="50" charset="-128"/>
                <a:cs typeface="+mn-cs"/>
              </a:rPr>
              <a:t>施設種別を入力すると「光熱費」が自動表示されます。</a:t>
            </a:r>
            <a:endParaRPr lang="ja-JP" altLang="ja-JP">
              <a:effectLst/>
              <a:latin typeface="游ゴシック" panose="020B0400000000000000" pitchFamily="50" charset="-128"/>
              <a:ea typeface="游ゴシック" panose="020B0400000000000000" pitchFamily="50" charset="-128"/>
            </a:endParaRPr>
          </a:p>
        </xdr:txBody>
      </xdr:sp>
    </xdr:grpSp>
    <xdr:clientData/>
  </xdr:twoCellAnchor>
  <xdr:twoCellAnchor>
    <xdr:from>
      <xdr:col>15</xdr:col>
      <xdr:colOff>684743</xdr:colOff>
      <xdr:row>1</xdr:row>
      <xdr:rowOff>148166</xdr:rowOff>
    </xdr:from>
    <xdr:to>
      <xdr:col>25</xdr:col>
      <xdr:colOff>804333</xdr:colOff>
      <xdr:row>3</xdr:row>
      <xdr:rowOff>345721</xdr:rowOff>
    </xdr:to>
    <xdr:sp macro="" textlink="">
      <xdr:nvSpPr>
        <xdr:cNvPr id="88" name="フローチャート: 代替処理 87">
          <a:extLst>
            <a:ext uri="{FF2B5EF4-FFF2-40B4-BE49-F238E27FC236}">
              <a16:creationId xmlns:a16="http://schemas.microsoft.com/office/drawing/2014/main" id="{680035FA-92AA-BE2E-B190-65C2F2A4F965}"/>
            </a:ext>
          </a:extLst>
        </xdr:cNvPr>
        <xdr:cNvSpPr/>
      </xdr:nvSpPr>
      <xdr:spPr bwMode="auto">
        <a:xfrm>
          <a:off x="10068632" y="388055"/>
          <a:ext cx="7612590" cy="959555"/>
        </a:xfrm>
        <a:prstGeom prst="flowChartAlternateProcess">
          <a:avLst/>
        </a:prstGeom>
        <a:solidFill>
          <a:schemeClr val="accent5">
            <a:lumMod val="20000"/>
            <a:lumOff val="80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15</xdr:col>
      <xdr:colOff>719614</xdr:colOff>
      <xdr:row>1</xdr:row>
      <xdr:rowOff>247228</xdr:rowOff>
    </xdr:from>
    <xdr:to>
      <xdr:col>25</xdr:col>
      <xdr:colOff>391583</xdr:colOff>
      <xdr:row>3</xdr:row>
      <xdr:rowOff>289278</xdr:rowOff>
    </xdr:to>
    <xdr:sp macro="" textlink="">
      <xdr:nvSpPr>
        <xdr:cNvPr id="89" name="テキスト ボックス 88">
          <a:extLst>
            <a:ext uri="{FF2B5EF4-FFF2-40B4-BE49-F238E27FC236}">
              <a16:creationId xmlns:a16="http://schemas.microsoft.com/office/drawing/2014/main" id="{36434B6C-DBCA-9815-F7AA-DD458CD89624}"/>
            </a:ext>
          </a:extLst>
        </xdr:cNvPr>
        <xdr:cNvSpPr txBox="1"/>
      </xdr:nvSpPr>
      <xdr:spPr>
        <a:xfrm>
          <a:off x="10103503" y="487117"/>
          <a:ext cx="7164969" cy="8040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600">
              <a:solidFill>
                <a:schemeClr val="dk1"/>
              </a:solidFill>
              <a:effectLst/>
              <a:latin typeface="游ゴシック" panose="020B0400000000000000" pitchFamily="50" charset="-128"/>
              <a:ea typeface="游ゴシック" panose="020B0400000000000000" pitchFamily="50" charset="-128"/>
              <a:cs typeface="+mn-cs"/>
            </a:rPr>
            <a:t>お願い：水色セル部分に入力をしてください。</a:t>
          </a:r>
          <a:endParaRPr kumimoji="1" lang="en-US" altLang="ja-JP" sz="1600">
            <a:solidFill>
              <a:schemeClr val="dk1"/>
            </a:solidFill>
            <a:effectLst/>
            <a:latin typeface="游ゴシック" panose="020B0400000000000000" pitchFamily="50" charset="-128"/>
            <a:ea typeface="游ゴシック" panose="020B0400000000000000" pitchFamily="50" charset="-128"/>
            <a:cs typeface="+mn-cs"/>
          </a:endParaRPr>
        </a:p>
        <a:p>
          <a:r>
            <a:rPr kumimoji="1" lang="ja-JP" altLang="en-US" sz="1600">
              <a:solidFill>
                <a:schemeClr val="dk1"/>
              </a:solidFill>
              <a:effectLst/>
              <a:latin typeface="游ゴシック" panose="020B0400000000000000" pitchFamily="50" charset="-128"/>
              <a:ea typeface="游ゴシック" panose="020B0400000000000000" pitchFamily="50" charset="-128"/>
              <a:cs typeface="+mn-cs"/>
            </a:rPr>
            <a:t>入力部分以外はシートに保護をかけていますので、壊さないでください。</a:t>
          </a:r>
          <a:endParaRPr lang="ja-JP" altLang="ja-JP" sz="1600">
            <a:effectLst/>
            <a:latin typeface="游ゴシック" panose="020B0400000000000000" pitchFamily="50" charset="-128"/>
            <a:ea typeface="游ゴシック" panose="020B0400000000000000" pitchFamily="50" charset="-128"/>
          </a:endParaRPr>
        </a:p>
      </xdr:txBody>
    </xdr:sp>
    <xdr:clientData/>
  </xdr:twoCellAnchor>
</xdr:wsDr>
</file>

<file path=xl/persons/person.xml><?xml version="1.0" encoding="utf-8"?>
<personList xmlns="http://schemas.microsoft.com/office/spreadsheetml/2018/threadedcomments" xmlns:x="http://schemas.openxmlformats.org/spreadsheetml/2006/main">
  <person displayName="小仲　遥" id="{6B4D9AC8-0D1A-4506-9B0A-7F8D300757E2}" userId="S::T0521983@taims.metro.tokyo.jp::e2ba4db2-ed96-4055-9dfb-4fd18fb0b43c" providerId="AD"/>
</personList>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AO6" dT="2025-12-05T04:57:07.01" personId="{6B4D9AC8-0D1A-4506-9B0A-7F8D300757E2}" id="{85DE17EB-A1E6-4B09-AAAF-1CAC1AE8C006}">
    <text>補助金重複額を算出する計算はすべて削除し、シンプルにいたしました。</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https://www.houjin-bangou.nta.go.jp/"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378EFD-FCEC-4A8B-A375-F6D739FCCFA7}">
  <dimension ref="B1:BE195"/>
  <sheetViews>
    <sheetView tabSelected="1" view="pageBreakPreview" zoomScale="90" zoomScaleNormal="85" zoomScaleSheetLayoutView="90" workbookViewId="0">
      <pane xSplit="5" ySplit="8" topLeftCell="F9" activePane="bottomRight" state="frozen"/>
      <selection activeCell="K4" sqref="K4"/>
      <selection pane="topRight" activeCell="K4" sqref="K4"/>
      <selection pane="bottomLeft" activeCell="K4" sqref="K4"/>
      <selection pane="bottomRight" activeCell="G15" sqref="G15"/>
    </sheetView>
  </sheetViews>
  <sheetFormatPr defaultColWidth="9" defaultRowHeight="13" x14ac:dyDescent="0.2"/>
  <cols>
    <col min="1" max="1" width="3" style="10" customWidth="1"/>
    <col min="2" max="2" width="4.36328125" style="10" customWidth="1"/>
    <col min="3" max="3" width="31.54296875" style="8" customWidth="1"/>
    <col min="4" max="4" width="17.26953125" style="8" bestFit="1" customWidth="1"/>
    <col min="5" max="5" width="14.1796875" style="8" bestFit="1" customWidth="1"/>
    <col min="6" max="14" width="6.08984375" style="8" customWidth="1"/>
    <col min="15" max="15" width="9.453125" style="8" customWidth="1"/>
    <col min="16" max="24" width="10.7265625" style="8" bestFit="1" customWidth="1"/>
    <col min="25" max="25" width="10.90625" style="8" bestFit="1" customWidth="1"/>
    <col min="26" max="26" width="10" style="8" customWidth="1"/>
    <col min="27" max="27" width="10.08984375" style="8" bestFit="1" customWidth="1"/>
    <col min="28" max="36" width="10.7265625" style="8" bestFit="1" customWidth="1"/>
    <col min="37" max="37" width="10.90625" style="8" bestFit="1" customWidth="1"/>
    <col min="38" max="38" width="11.26953125" style="8" customWidth="1"/>
    <col min="39" max="39" width="10.90625" style="8" bestFit="1" customWidth="1"/>
    <col min="40" max="40" width="19.453125" style="8" customWidth="1"/>
    <col min="41" max="41" width="21.36328125" style="8" bestFit="1" customWidth="1"/>
    <col min="42" max="46" width="21.36328125" style="8" customWidth="1"/>
    <col min="47" max="47" width="21.36328125" style="8" bestFit="1" customWidth="1"/>
    <col min="48" max="49" width="21.36328125" style="8" customWidth="1"/>
    <col min="50" max="50" width="11.08984375" style="8" bestFit="1" customWidth="1"/>
    <col min="51" max="51" width="13.08984375" style="8" bestFit="1" customWidth="1"/>
    <col min="52" max="52" width="14.90625" style="8" customWidth="1"/>
    <col min="53" max="57" width="20.6328125" style="8" customWidth="1"/>
    <col min="58" max="16384" width="9" style="10"/>
  </cols>
  <sheetData>
    <row r="1" spans="2:57" ht="19" x14ac:dyDescent="0.2">
      <c r="C1" s="7"/>
      <c r="AN1" s="9"/>
      <c r="BE1" s="9"/>
    </row>
    <row r="2" spans="2:57" ht="30" customHeight="1" x14ac:dyDescent="0.2">
      <c r="B2" s="73" t="s">
        <v>0</v>
      </c>
      <c r="C2" s="73"/>
      <c r="D2" s="74"/>
      <c r="E2" s="74"/>
      <c r="AK2" s="41"/>
      <c r="AN2" s="9" t="s">
        <v>80</v>
      </c>
      <c r="BE2" s="9" t="s">
        <v>81</v>
      </c>
    </row>
    <row r="3" spans="2:57" ht="30" customHeight="1" x14ac:dyDescent="0.2">
      <c r="B3" s="73" t="s">
        <v>1</v>
      </c>
      <c r="C3" s="73"/>
      <c r="D3" s="75"/>
      <c r="E3" s="75"/>
    </row>
    <row r="4" spans="2:57" ht="30" customHeight="1" x14ac:dyDescent="0.2">
      <c r="B4" s="73" t="s">
        <v>2</v>
      </c>
      <c r="C4" s="73"/>
      <c r="D4" s="76">
        <f>SUM(BE9:BE195)</f>
        <v>0</v>
      </c>
      <c r="E4" s="76"/>
      <c r="F4" s="11"/>
      <c r="G4" s="11"/>
      <c r="H4" s="11"/>
      <c r="I4" s="11"/>
      <c r="J4" s="11"/>
      <c r="K4" s="11"/>
      <c r="L4" s="11"/>
      <c r="M4" s="11"/>
      <c r="N4" s="11"/>
      <c r="AO4" s="12"/>
      <c r="AP4" s="12"/>
      <c r="AQ4" s="12"/>
      <c r="AR4" s="12"/>
      <c r="AS4" s="12"/>
      <c r="AT4" s="12"/>
      <c r="AU4" s="12"/>
      <c r="AV4" s="12"/>
      <c r="AW4" s="12"/>
    </row>
    <row r="5" spans="2:57" ht="13.5" thickBot="1" x14ac:dyDescent="0.25">
      <c r="AO5" s="65"/>
      <c r="AP5" s="65"/>
      <c r="AQ5" s="65"/>
      <c r="AR5" s="65"/>
      <c r="AS5" s="65"/>
      <c r="AT5" s="65"/>
      <c r="AU5" s="65"/>
      <c r="AV5" s="65"/>
      <c r="AW5" s="65"/>
      <c r="AX5" s="54"/>
      <c r="AY5" s="54"/>
      <c r="AZ5" s="54"/>
      <c r="BA5" s="54"/>
      <c r="BB5" s="54"/>
      <c r="BC5" s="54"/>
      <c r="BD5" s="54"/>
      <c r="BE5" s="54"/>
    </row>
    <row r="6" spans="2:57" ht="43" customHeight="1" thickBot="1" x14ac:dyDescent="0.25">
      <c r="B6" s="72" t="s">
        <v>3</v>
      </c>
      <c r="C6" s="72"/>
      <c r="D6" s="72"/>
      <c r="E6" s="72"/>
      <c r="F6" s="55" t="s">
        <v>105</v>
      </c>
      <c r="G6" s="55"/>
      <c r="H6" s="55"/>
      <c r="I6" s="55"/>
      <c r="J6" s="55"/>
      <c r="K6" s="55"/>
      <c r="L6" s="55"/>
      <c r="M6" s="55"/>
      <c r="N6" s="55"/>
      <c r="O6" s="57" t="s">
        <v>4</v>
      </c>
      <c r="P6" s="58"/>
      <c r="Q6" s="58"/>
      <c r="R6" s="58"/>
      <c r="S6" s="58"/>
      <c r="T6" s="58"/>
      <c r="U6" s="58"/>
      <c r="V6" s="58"/>
      <c r="W6" s="58"/>
      <c r="X6" s="58"/>
      <c r="Y6" s="58"/>
      <c r="Z6" s="58"/>
      <c r="AA6" s="58"/>
      <c r="AB6" s="58"/>
      <c r="AC6" s="58"/>
      <c r="AD6" s="58"/>
      <c r="AE6" s="58"/>
      <c r="AF6" s="58"/>
      <c r="AG6" s="58"/>
      <c r="AH6" s="58"/>
      <c r="AI6" s="58"/>
      <c r="AJ6" s="58"/>
      <c r="AK6" s="58"/>
      <c r="AL6" s="58"/>
      <c r="AM6" s="58"/>
      <c r="AN6" s="58"/>
      <c r="AO6" s="66" t="s">
        <v>76</v>
      </c>
      <c r="AP6" s="67"/>
      <c r="AQ6" s="67"/>
      <c r="AR6" s="67"/>
      <c r="AS6" s="67"/>
      <c r="AT6" s="67"/>
      <c r="AU6" s="67"/>
      <c r="AV6" s="67"/>
      <c r="AW6" s="68"/>
      <c r="AX6" s="61" t="s">
        <v>75</v>
      </c>
      <c r="AY6" s="61"/>
      <c r="AZ6" s="61"/>
      <c r="BA6" s="61"/>
      <c r="BB6" s="61"/>
      <c r="BC6" s="61"/>
      <c r="BD6" s="61"/>
      <c r="BE6" s="62"/>
    </row>
    <row r="7" spans="2:57" s="12" customFormat="1" ht="48" customHeight="1" x14ac:dyDescent="0.2">
      <c r="B7" s="72"/>
      <c r="C7" s="72"/>
      <c r="D7" s="72"/>
      <c r="E7" s="72"/>
      <c r="F7" s="56"/>
      <c r="G7" s="56"/>
      <c r="H7" s="56"/>
      <c r="I7" s="56"/>
      <c r="J7" s="56"/>
      <c r="K7" s="56"/>
      <c r="L7" s="56"/>
      <c r="M7" s="56"/>
      <c r="N7" s="56"/>
      <c r="O7" s="59"/>
      <c r="P7" s="60"/>
      <c r="Q7" s="60"/>
      <c r="R7" s="60"/>
      <c r="S7" s="60"/>
      <c r="T7" s="60"/>
      <c r="U7" s="60"/>
      <c r="V7" s="60"/>
      <c r="W7" s="60"/>
      <c r="X7" s="60"/>
      <c r="Y7" s="60"/>
      <c r="Z7" s="60"/>
      <c r="AA7" s="60"/>
      <c r="AB7" s="60"/>
      <c r="AC7" s="60"/>
      <c r="AD7" s="60"/>
      <c r="AE7" s="60"/>
      <c r="AF7" s="60"/>
      <c r="AG7" s="60"/>
      <c r="AH7" s="60"/>
      <c r="AI7" s="60"/>
      <c r="AJ7" s="60"/>
      <c r="AK7" s="60"/>
      <c r="AL7" s="60"/>
      <c r="AM7" s="60"/>
      <c r="AN7" s="60"/>
      <c r="AO7" s="69" t="s">
        <v>77</v>
      </c>
      <c r="AP7" s="70"/>
      <c r="AQ7" s="71"/>
      <c r="AR7" s="69" t="s">
        <v>78</v>
      </c>
      <c r="AS7" s="70"/>
      <c r="AT7" s="71"/>
      <c r="AU7" s="69" t="s">
        <v>79</v>
      </c>
      <c r="AV7" s="70"/>
      <c r="AW7" s="71"/>
      <c r="AX7" s="63" t="s">
        <v>5</v>
      </c>
      <c r="AY7" s="64"/>
      <c r="AZ7" s="17" t="s">
        <v>6</v>
      </c>
      <c r="BA7" s="17" t="s">
        <v>7</v>
      </c>
      <c r="BB7" s="17" t="s">
        <v>8</v>
      </c>
      <c r="BC7" s="17" t="s">
        <v>9</v>
      </c>
      <c r="BD7" s="17" t="s">
        <v>10</v>
      </c>
      <c r="BE7" s="17" t="s">
        <v>11</v>
      </c>
    </row>
    <row r="8" spans="2:57" ht="77.5" customHeight="1" x14ac:dyDescent="0.2">
      <c r="B8" s="42" t="s">
        <v>104</v>
      </c>
      <c r="C8" s="13" t="s">
        <v>12</v>
      </c>
      <c r="D8" s="13" t="s">
        <v>13</v>
      </c>
      <c r="E8" s="13" t="s">
        <v>14</v>
      </c>
      <c r="F8" s="17" t="s">
        <v>15</v>
      </c>
      <c r="G8" s="17" t="s">
        <v>16</v>
      </c>
      <c r="H8" s="17" t="s">
        <v>17</v>
      </c>
      <c r="I8" s="17" t="s">
        <v>18</v>
      </c>
      <c r="J8" s="17" t="s">
        <v>19</v>
      </c>
      <c r="K8" s="17" t="s">
        <v>20</v>
      </c>
      <c r="L8" s="17" t="s">
        <v>83</v>
      </c>
      <c r="M8" s="17" t="s">
        <v>84</v>
      </c>
      <c r="N8" s="18" t="s">
        <v>85</v>
      </c>
      <c r="O8" s="19" t="s">
        <v>24</v>
      </c>
      <c r="P8" s="13" t="s">
        <v>15</v>
      </c>
      <c r="Q8" s="13" t="s">
        <v>16</v>
      </c>
      <c r="R8" s="13" t="s">
        <v>17</v>
      </c>
      <c r="S8" s="13" t="s">
        <v>18</v>
      </c>
      <c r="T8" s="13" t="s">
        <v>19</v>
      </c>
      <c r="U8" s="13" t="s">
        <v>20</v>
      </c>
      <c r="V8" s="13" t="s">
        <v>21</v>
      </c>
      <c r="W8" s="13" t="s">
        <v>22</v>
      </c>
      <c r="X8" s="13" t="s">
        <v>23</v>
      </c>
      <c r="Y8" s="13" t="s">
        <v>25</v>
      </c>
      <c r="Z8" s="20" t="s">
        <v>26</v>
      </c>
      <c r="AA8" s="19" t="s">
        <v>74</v>
      </c>
      <c r="AB8" s="13" t="s">
        <v>15</v>
      </c>
      <c r="AC8" s="13" t="s">
        <v>16</v>
      </c>
      <c r="AD8" s="13" t="s">
        <v>17</v>
      </c>
      <c r="AE8" s="13" t="s">
        <v>18</v>
      </c>
      <c r="AF8" s="13" t="s">
        <v>19</v>
      </c>
      <c r="AG8" s="13" t="s">
        <v>20</v>
      </c>
      <c r="AH8" s="13" t="s">
        <v>21</v>
      </c>
      <c r="AI8" s="13" t="s">
        <v>22</v>
      </c>
      <c r="AJ8" s="13" t="s">
        <v>23</v>
      </c>
      <c r="AK8" s="13" t="s">
        <v>25</v>
      </c>
      <c r="AL8" s="20" t="s">
        <v>26</v>
      </c>
      <c r="AM8" s="21" t="s">
        <v>27</v>
      </c>
      <c r="AN8" s="14" t="s">
        <v>28</v>
      </c>
      <c r="AO8" s="22" t="s">
        <v>29</v>
      </c>
      <c r="AP8" s="17" t="s">
        <v>30</v>
      </c>
      <c r="AQ8" s="23" t="s">
        <v>82</v>
      </c>
      <c r="AR8" s="22" t="s">
        <v>29</v>
      </c>
      <c r="AS8" s="17" t="s">
        <v>31</v>
      </c>
      <c r="AT8" s="23" t="s">
        <v>82</v>
      </c>
      <c r="AU8" s="22" t="s">
        <v>29</v>
      </c>
      <c r="AV8" s="17" t="s">
        <v>31</v>
      </c>
      <c r="AW8" s="23" t="s">
        <v>82</v>
      </c>
      <c r="AX8" s="15" t="s">
        <v>32</v>
      </c>
      <c r="AY8" s="16" t="s">
        <v>33</v>
      </c>
      <c r="AZ8" s="44" t="s">
        <v>34</v>
      </c>
      <c r="BA8" s="17" t="s">
        <v>35</v>
      </c>
      <c r="BB8" s="17" t="s">
        <v>36</v>
      </c>
      <c r="BC8" s="17" t="s">
        <v>37</v>
      </c>
      <c r="BD8" s="17" t="s">
        <v>38</v>
      </c>
      <c r="BE8" s="17" t="s">
        <v>39</v>
      </c>
    </row>
    <row r="9" spans="2:57" ht="30" customHeight="1" x14ac:dyDescent="0.2">
      <c r="B9" s="43">
        <v>1</v>
      </c>
      <c r="C9" s="45"/>
      <c r="D9" s="45"/>
      <c r="E9" s="46"/>
      <c r="F9" s="47"/>
      <c r="G9" s="47"/>
      <c r="H9" s="47"/>
      <c r="I9" s="47"/>
      <c r="J9" s="47"/>
      <c r="K9" s="47"/>
      <c r="L9" s="47"/>
      <c r="M9" s="47"/>
      <c r="N9" s="48"/>
      <c r="O9" s="28" t="str">
        <f>IF(D9="", "", IF(COUNTIF(リスト!$B$2:$D$31, D9)&gt;=1, "光熱費", ""))</f>
        <v/>
      </c>
      <c r="P9" s="47"/>
      <c r="Q9" s="47"/>
      <c r="R9" s="47"/>
      <c r="S9" s="47"/>
      <c r="T9" s="47"/>
      <c r="U9" s="47"/>
      <c r="V9" s="47"/>
      <c r="W9" s="47"/>
      <c r="X9" s="47"/>
      <c r="Y9" s="29">
        <f>SUM(P9:X9)</f>
        <v>0</v>
      </c>
      <c r="Z9" s="30">
        <f>ROUNDDOWN(Y9/1.1,0)</f>
        <v>0</v>
      </c>
      <c r="AA9" s="28" t="str">
        <f>IF(D9="", "", VLOOKUP(D9, リスト!$B$2:$D$31, 3, FALSE))</f>
        <v/>
      </c>
      <c r="AB9" s="47"/>
      <c r="AC9" s="47"/>
      <c r="AD9" s="47"/>
      <c r="AE9" s="47"/>
      <c r="AF9" s="47"/>
      <c r="AG9" s="47"/>
      <c r="AH9" s="47"/>
      <c r="AI9" s="47"/>
      <c r="AJ9" s="47"/>
      <c r="AK9" s="29">
        <f>SUM(AB9:AJ9)</f>
        <v>0</v>
      </c>
      <c r="AL9" s="30">
        <f>IF(AA9="食材費",ROUNDDOWN(AK9/1.08,0),ROUNDDOWN(AK9/1.1,0))</f>
        <v>0</v>
      </c>
      <c r="AM9" s="31">
        <f>SUM(Y9,AK9)</f>
        <v>0</v>
      </c>
      <c r="AN9" s="32">
        <f>SUM(Z9,AL9)</f>
        <v>0</v>
      </c>
      <c r="AO9" s="49"/>
      <c r="AP9" s="50"/>
      <c r="AQ9" s="50"/>
      <c r="AR9" s="49"/>
      <c r="AS9" s="50"/>
      <c r="AT9" s="50"/>
      <c r="AU9" s="49"/>
      <c r="AV9" s="45"/>
      <c r="AW9" s="51"/>
      <c r="AX9" s="36" t="str">
        <f>IFERROR(VLOOKUP(D9,リスト!$B$2:$E$18,4, FALSE), "")</f>
        <v/>
      </c>
      <c r="AY9" s="37" t="str">
        <f t="shared" ref="AY9:AY11" si="0">IF(COUNT(F9:N9)=0, "", SUM(F9:N9))</f>
        <v/>
      </c>
      <c r="AZ9" s="38" t="str" cm="1">
        <f t="array" ref="AZ9">IF(ISBLANK(D9),"",IF(ISNUMBER(MATCH(D9,リスト!$B$19:$B$31,0)),IF(COUNTIF(F9:N9,"〇")&gt;1,"error",INDEX(リスト!$B$19:$M$31,MATCH(D9,リスト!$B$19:$B$31,0),IF(COUNTIF(F9:N9,"〇")=0,4,MATCH("〇",F9:N9,0)+3))),AX9*AY9))</f>
        <v/>
      </c>
      <c r="BA9" s="39">
        <f t="shared" ref="BA9:BA11" si="1">AN9</f>
        <v>0</v>
      </c>
      <c r="BB9" s="39">
        <f>IFERROR(AQ9+AT9+AW9,"")</f>
        <v>0</v>
      </c>
      <c r="BC9" s="39">
        <f>IFERROR(IF(BA9-BB9&gt;=0,BA9-BB9,0),"")</f>
        <v>0</v>
      </c>
      <c r="BD9" s="39">
        <f>MIN(AZ9,BC9)</f>
        <v>0</v>
      </c>
      <c r="BE9" s="39">
        <f>BD9</f>
        <v>0</v>
      </c>
    </row>
    <row r="10" spans="2:57" ht="30" customHeight="1" x14ac:dyDescent="0.2">
      <c r="B10" s="43">
        <v>2</v>
      </c>
      <c r="C10" s="45"/>
      <c r="D10" s="45"/>
      <c r="E10" s="46"/>
      <c r="F10" s="47"/>
      <c r="G10" s="47"/>
      <c r="H10" s="47"/>
      <c r="I10" s="47"/>
      <c r="J10" s="47"/>
      <c r="K10" s="47"/>
      <c r="L10" s="47"/>
      <c r="M10" s="47"/>
      <c r="N10" s="48"/>
      <c r="O10" s="28" t="str">
        <f>IF(D10="", "", IF(COUNTIF(リスト!$B$2:$D$31, D10)&gt;=1, "光熱費", ""))</f>
        <v/>
      </c>
      <c r="P10" s="47"/>
      <c r="Q10" s="47"/>
      <c r="R10" s="47"/>
      <c r="S10" s="47"/>
      <c r="T10" s="47"/>
      <c r="U10" s="47"/>
      <c r="V10" s="47"/>
      <c r="W10" s="47"/>
      <c r="X10" s="47"/>
      <c r="Y10" s="29">
        <f t="shared" ref="Y10:Y16" si="2">SUM(P10:X10)</f>
        <v>0</v>
      </c>
      <c r="Z10" s="30">
        <f t="shared" ref="Z10:Z16" si="3">ROUNDDOWN(Y10/1.1,0)</f>
        <v>0</v>
      </c>
      <c r="AA10" s="28" t="str">
        <f>IF(D10="", "", VLOOKUP(D10, リスト!$B$2:$D$31, 3, FALSE))</f>
        <v/>
      </c>
      <c r="AB10" s="47"/>
      <c r="AC10" s="47"/>
      <c r="AD10" s="47"/>
      <c r="AE10" s="47"/>
      <c r="AF10" s="47"/>
      <c r="AG10" s="47"/>
      <c r="AH10" s="47"/>
      <c r="AI10" s="47"/>
      <c r="AJ10" s="47"/>
      <c r="AK10" s="29">
        <f t="shared" ref="AK10:AK17" si="4">SUM(AB10:AJ10)</f>
        <v>0</v>
      </c>
      <c r="AL10" s="30">
        <f t="shared" ref="AL10:AL73" si="5">IF(AA10="食材費",ROUNDDOWN(AK10/1.08,0),ROUNDDOWN(AK10/1.1,0))</f>
        <v>0</v>
      </c>
      <c r="AM10" s="31">
        <f t="shared" ref="AM10:AN17" si="6">SUM(Y10,AK10)</f>
        <v>0</v>
      </c>
      <c r="AN10" s="32">
        <f t="shared" si="6"/>
        <v>0</v>
      </c>
      <c r="AO10" s="49"/>
      <c r="AP10" s="50"/>
      <c r="AQ10" s="50"/>
      <c r="AR10" s="49"/>
      <c r="AS10" s="47"/>
      <c r="AT10" s="47"/>
      <c r="AU10" s="49"/>
      <c r="AV10" s="47"/>
      <c r="AW10" s="52"/>
      <c r="AX10" s="36" t="str">
        <f>IFERROR(VLOOKUP(D10,リスト!$B$2:$E$18,4, FALSE), "")</f>
        <v/>
      </c>
      <c r="AY10" s="37" t="str">
        <f t="shared" si="0"/>
        <v/>
      </c>
      <c r="AZ10" s="38" t="str" cm="1">
        <f t="array" ref="AZ10">IF(ISBLANK(D10),"",IF(ISNUMBER(MATCH(D10,リスト!$B$19:$B$31,0)),IF(COUNTIF(F10:N10,"〇")&gt;1,"error",INDEX(リスト!$B$19:$M$31,MATCH(D10,リスト!$B$19:$B$31,0),IF(COUNTIF(F10:N10,"〇")=0,4,MATCH("〇",F10:N10,0)+3))),AX10*AY10))</f>
        <v/>
      </c>
      <c r="BA10" s="39">
        <f t="shared" si="1"/>
        <v>0</v>
      </c>
      <c r="BB10" s="39">
        <f t="shared" ref="BB10:BB11" si="7">IFERROR(AQ10+AT10+AW10,"")</f>
        <v>0</v>
      </c>
      <c r="BC10" s="39">
        <f t="shared" ref="BC10:BC11" si="8">IFERROR(IF(BA10-BB10&gt;=0,BA10-BB10,0),"")</f>
        <v>0</v>
      </c>
      <c r="BD10" s="39">
        <f t="shared" ref="BD10:BD11" si="9">MIN(AZ10,BC10)</f>
        <v>0</v>
      </c>
      <c r="BE10" s="39">
        <f t="shared" ref="BE10:BE11" si="10">BD10</f>
        <v>0</v>
      </c>
    </row>
    <row r="11" spans="2:57" ht="30" customHeight="1" x14ac:dyDescent="0.2">
      <c r="B11" s="43">
        <v>3</v>
      </c>
      <c r="C11" s="45"/>
      <c r="D11" s="45"/>
      <c r="E11" s="46"/>
      <c r="F11" s="47"/>
      <c r="G11" s="47"/>
      <c r="H11" s="47"/>
      <c r="I11" s="47"/>
      <c r="J11" s="47"/>
      <c r="K11" s="47"/>
      <c r="L11" s="47"/>
      <c r="M11" s="47"/>
      <c r="N11" s="48"/>
      <c r="O11" s="28" t="str">
        <f>IF(D11="", "", IF(COUNTIF(リスト!$B$2:$D$31, D11)&gt;=1, "光熱費", ""))</f>
        <v/>
      </c>
      <c r="P11" s="47"/>
      <c r="Q11" s="47"/>
      <c r="R11" s="47"/>
      <c r="S11" s="47"/>
      <c r="T11" s="47"/>
      <c r="U11" s="47"/>
      <c r="V11" s="47"/>
      <c r="W11" s="47"/>
      <c r="X11" s="47"/>
      <c r="Y11" s="29">
        <f t="shared" si="2"/>
        <v>0</v>
      </c>
      <c r="Z11" s="30">
        <f t="shared" si="3"/>
        <v>0</v>
      </c>
      <c r="AA11" s="28" t="str">
        <f>IF(D11="", "", VLOOKUP(D11, リスト!$B$2:$D$31, 3, FALSE))</f>
        <v/>
      </c>
      <c r="AB11" s="47"/>
      <c r="AC11" s="47"/>
      <c r="AD11" s="47"/>
      <c r="AE11" s="47"/>
      <c r="AF11" s="47"/>
      <c r="AG11" s="47"/>
      <c r="AH11" s="47"/>
      <c r="AI11" s="47"/>
      <c r="AJ11" s="47"/>
      <c r="AK11" s="29">
        <f t="shared" si="4"/>
        <v>0</v>
      </c>
      <c r="AL11" s="30">
        <f t="shared" si="5"/>
        <v>0</v>
      </c>
      <c r="AM11" s="31">
        <f t="shared" si="6"/>
        <v>0</v>
      </c>
      <c r="AN11" s="32">
        <f t="shared" si="6"/>
        <v>0</v>
      </c>
      <c r="AO11" s="49"/>
      <c r="AP11" s="50"/>
      <c r="AQ11" s="50"/>
      <c r="AR11" s="49"/>
      <c r="AS11" s="47"/>
      <c r="AT11" s="47"/>
      <c r="AU11" s="49"/>
      <c r="AV11" s="47"/>
      <c r="AW11" s="52"/>
      <c r="AX11" s="36" t="str">
        <f>IFERROR(VLOOKUP(D11,リスト!$B$2:$E$18,4, FALSE), "")</f>
        <v/>
      </c>
      <c r="AY11" s="37" t="str">
        <f t="shared" si="0"/>
        <v/>
      </c>
      <c r="AZ11" s="38" t="str" cm="1">
        <f t="array" ref="AZ11">IF(ISBLANK(D11),"",IF(ISNUMBER(MATCH(D11,リスト!$B$19:$B$31,0)),IF(COUNTIF(F11:N11,"〇")&gt;1,"error",INDEX(リスト!$B$19:$M$31,MATCH(D11,リスト!$B$19:$B$31,0),IF(COUNTIF(F11:N11,"〇")=0,4,MATCH("〇",F11:N11,0)+3))),AX11*AY11))</f>
        <v/>
      </c>
      <c r="BA11" s="39">
        <f t="shared" si="1"/>
        <v>0</v>
      </c>
      <c r="BB11" s="39">
        <f t="shared" si="7"/>
        <v>0</v>
      </c>
      <c r="BC11" s="39">
        <f t="shared" si="8"/>
        <v>0</v>
      </c>
      <c r="BD11" s="39">
        <f t="shared" si="9"/>
        <v>0</v>
      </c>
      <c r="BE11" s="39">
        <f t="shared" si="10"/>
        <v>0</v>
      </c>
    </row>
    <row r="12" spans="2:57" ht="30" customHeight="1" x14ac:dyDescent="0.2">
      <c r="B12" s="43">
        <v>4</v>
      </c>
      <c r="C12" s="45"/>
      <c r="D12" s="45"/>
      <c r="E12" s="46"/>
      <c r="F12" s="47"/>
      <c r="G12" s="47"/>
      <c r="H12" s="47"/>
      <c r="I12" s="47"/>
      <c r="J12" s="47"/>
      <c r="K12" s="47"/>
      <c r="L12" s="47"/>
      <c r="M12" s="47"/>
      <c r="N12" s="48"/>
      <c r="O12" s="28" t="str">
        <f>IF(D12="", "", IF(COUNTIF(リスト!$B$2:$D$31, D12)&gt;=1, "光熱費", ""))</f>
        <v/>
      </c>
      <c r="P12" s="47"/>
      <c r="Q12" s="47"/>
      <c r="R12" s="47"/>
      <c r="S12" s="47"/>
      <c r="T12" s="47"/>
      <c r="U12" s="47"/>
      <c r="V12" s="47"/>
      <c r="W12" s="47"/>
      <c r="X12" s="47"/>
      <c r="Y12" s="29">
        <f t="shared" si="2"/>
        <v>0</v>
      </c>
      <c r="Z12" s="30">
        <f t="shared" si="3"/>
        <v>0</v>
      </c>
      <c r="AA12" s="28" t="str">
        <f>IF(D12="", "", VLOOKUP(D12, リスト!$B$2:$D$31, 3, FALSE))</f>
        <v/>
      </c>
      <c r="AB12" s="47"/>
      <c r="AC12" s="47"/>
      <c r="AD12" s="47"/>
      <c r="AE12" s="47"/>
      <c r="AF12" s="47"/>
      <c r="AG12" s="47"/>
      <c r="AH12" s="47"/>
      <c r="AI12" s="47"/>
      <c r="AJ12" s="47"/>
      <c r="AK12" s="29">
        <f t="shared" si="4"/>
        <v>0</v>
      </c>
      <c r="AL12" s="30">
        <f t="shared" si="5"/>
        <v>0</v>
      </c>
      <c r="AM12" s="31">
        <f t="shared" si="6"/>
        <v>0</v>
      </c>
      <c r="AN12" s="32">
        <f t="shared" si="6"/>
        <v>0</v>
      </c>
      <c r="AO12" s="49"/>
      <c r="AP12" s="50"/>
      <c r="AQ12" s="50"/>
      <c r="AR12" s="49"/>
      <c r="AS12" s="47"/>
      <c r="AT12" s="47"/>
      <c r="AU12" s="49"/>
      <c r="AV12" s="47"/>
      <c r="AW12" s="52"/>
      <c r="AX12" s="36" t="str">
        <f>IFERROR(VLOOKUP(D12,リスト!$B$2:$E$18,4, FALSE), "")</f>
        <v/>
      </c>
      <c r="AY12" s="37" t="str">
        <f t="shared" ref="AY12:AY75" si="11">IF(COUNT(F12:N12)=0, "", SUM(F12:N12))</f>
        <v/>
      </c>
      <c r="AZ12" s="38" t="str" cm="1">
        <f t="array" ref="AZ12">IF(ISBLANK(D12),"",IF(ISNUMBER(MATCH(D12,リスト!$B$19:$B$31,0)),IF(COUNTIF(F12:N12,"〇")&gt;1,"error",INDEX(リスト!$B$19:$M$31,MATCH(D12,リスト!$B$19:$B$31,0),IF(COUNTIF(F12:N12,"〇")=0,4,MATCH("〇",F12:N12,0)+3))),AX12*AY12))</f>
        <v/>
      </c>
      <c r="BA12" s="39">
        <f t="shared" ref="BA12:BA75" si="12">AN12</f>
        <v>0</v>
      </c>
      <c r="BB12" s="39">
        <f t="shared" ref="BB12:BB75" si="13">IFERROR(AQ12+AT12+AW12,"")</f>
        <v>0</v>
      </c>
      <c r="BC12" s="39">
        <f t="shared" ref="BC12:BC75" si="14">IFERROR(IF(BA12-BB12&gt;=0,BA12-BB12,0),"")</f>
        <v>0</v>
      </c>
      <c r="BD12" s="39">
        <f t="shared" ref="BD12:BD75" si="15">MIN(AZ12,BC12)</f>
        <v>0</v>
      </c>
      <c r="BE12" s="39">
        <f t="shared" ref="BE12:BE75" si="16">BD12</f>
        <v>0</v>
      </c>
    </row>
    <row r="13" spans="2:57" ht="30" customHeight="1" x14ac:dyDescent="0.2">
      <c r="B13" s="43">
        <v>5</v>
      </c>
      <c r="C13" s="45"/>
      <c r="D13" s="45"/>
      <c r="E13" s="46"/>
      <c r="F13" s="47"/>
      <c r="G13" s="47"/>
      <c r="H13" s="47"/>
      <c r="I13" s="47"/>
      <c r="J13" s="47"/>
      <c r="K13" s="47"/>
      <c r="L13" s="47"/>
      <c r="M13" s="47"/>
      <c r="N13" s="48"/>
      <c r="O13" s="28" t="str">
        <f>IF(D13="", "", IF(COUNTIF(リスト!$B$2:$D$31, D13)&gt;=1, "光熱費", ""))</f>
        <v/>
      </c>
      <c r="P13" s="47"/>
      <c r="Q13" s="47"/>
      <c r="R13" s="47"/>
      <c r="S13" s="47"/>
      <c r="T13" s="47"/>
      <c r="U13" s="47"/>
      <c r="V13" s="47"/>
      <c r="W13" s="47"/>
      <c r="X13" s="47"/>
      <c r="Y13" s="29">
        <f t="shared" si="2"/>
        <v>0</v>
      </c>
      <c r="Z13" s="30">
        <f t="shared" si="3"/>
        <v>0</v>
      </c>
      <c r="AA13" s="28" t="str">
        <f>IF(D13="", "", VLOOKUP(D13, リスト!$B$2:$D$31, 3, FALSE))</f>
        <v/>
      </c>
      <c r="AB13" s="47"/>
      <c r="AC13" s="47"/>
      <c r="AD13" s="47"/>
      <c r="AE13" s="47"/>
      <c r="AF13" s="47"/>
      <c r="AG13" s="47"/>
      <c r="AH13" s="47"/>
      <c r="AI13" s="47"/>
      <c r="AJ13" s="47"/>
      <c r="AK13" s="29">
        <f t="shared" si="4"/>
        <v>0</v>
      </c>
      <c r="AL13" s="30">
        <f t="shared" si="5"/>
        <v>0</v>
      </c>
      <c r="AM13" s="31">
        <f t="shared" si="6"/>
        <v>0</v>
      </c>
      <c r="AN13" s="32">
        <f t="shared" si="6"/>
        <v>0</v>
      </c>
      <c r="AO13" s="49"/>
      <c r="AP13" s="50"/>
      <c r="AQ13" s="50"/>
      <c r="AR13" s="49"/>
      <c r="AS13" s="47"/>
      <c r="AT13" s="47"/>
      <c r="AU13" s="49"/>
      <c r="AV13" s="47"/>
      <c r="AW13" s="52"/>
      <c r="AX13" s="36" t="str">
        <f>IFERROR(VLOOKUP(D13,リスト!$B$2:$E$18,4, FALSE), "")</f>
        <v/>
      </c>
      <c r="AY13" s="37" t="str">
        <f t="shared" si="11"/>
        <v/>
      </c>
      <c r="AZ13" s="38" t="str" cm="1">
        <f t="array" ref="AZ13">IF(ISBLANK(D13),"",IF(ISNUMBER(MATCH(D13,リスト!$B$19:$B$31,0)),IF(COUNTIF(F13:N13,"〇")&gt;1,"error",INDEX(リスト!$B$19:$M$31,MATCH(D13,リスト!$B$19:$B$31,0),IF(COUNTIF(F13:N13,"〇")=0,4,MATCH("〇",F13:N13,0)+3))),AX13*AY13))</f>
        <v/>
      </c>
      <c r="BA13" s="39">
        <f t="shared" si="12"/>
        <v>0</v>
      </c>
      <c r="BB13" s="39">
        <f t="shared" si="13"/>
        <v>0</v>
      </c>
      <c r="BC13" s="39">
        <f t="shared" si="14"/>
        <v>0</v>
      </c>
      <c r="BD13" s="39">
        <f t="shared" si="15"/>
        <v>0</v>
      </c>
      <c r="BE13" s="39">
        <f t="shared" si="16"/>
        <v>0</v>
      </c>
    </row>
    <row r="14" spans="2:57" ht="30" customHeight="1" x14ac:dyDescent="0.2">
      <c r="B14" s="43">
        <v>6</v>
      </c>
      <c r="C14" s="45"/>
      <c r="D14" s="45"/>
      <c r="E14" s="46"/>
      <c r="F14" s="47"/>
      <c r="G14" s="47"/>
      <c r="H14" s="47"/>
      <c r="I14" s="47"/>
      <c r="J14" s="47"/>
      <c r="K14" s="47"/>
      <c r="L14" s="47"/>
      <c r="M14" s="47"/>
      <c r="N14" s="47"/>
      <c r="O14" s="28" t="str">
        <f>IF(D14="", "", IF(COUNTIF(リスト!$B$2:$D$31, D14)&gt;=1, "光熱費", ""))</f>
        <v/>
      </c>
      <c r="P14" s="47"/>
      <c r="Q14" s="47"/>
      <c r="R14" s="47"/>
      <c r="S14" s="47"/>
      <c r="T14" s="47"/>
      <c r="U14" s="47"/>
      <c r="V14" s="47"/>
      <c r="W14" s="47"/>
      <c r="X14" s="47"/>
      <c r="Y14" s="29">
        <f t="shared" si="2"/>
        <v>0</v>
      </c>
      <c r="Z14" s="30">
        <f t="shared" si="3"/>
        <v>0</v>
      </c>
      <c r="AA14" s="28" t="str">
        <f>IF(D14="", "", VLOOKUP(D14, リスト!$B$2:$D$31, 3, FALSE))</f>
        <v/>
      </c>
      <c r="AB14" s="47"/>
      <c r="AC14" s="47"/>
      <c r="AD14" s="47"/>
      <c r="AE14" s="47"/>
      <c r="AF14" s="47"/>
      <c r="AG14" s="47"/>
      <c r="AH14" s="47"/>
      <c r="AI14" s="47"/>
      <c r="AJ14" s="47"/>
      <c r="AK14" s="29">
        <f t="shared" si="4"/>
        <v>0</v>
      </c>
      <c r="AL14" s="30">
        <f t="shared" si="5"/>
        <v>0</v>
      </c>
      <c r="AM14" s="31">
        <f t="shared" si="6"/>
        <v>0</v>
      </c>
      <c r="AN14" s="32">
        <f t="shared" si="6"/>
        <v>0</v>
      </c>
      <c r="AO14" s="49"/>
      <c r="AP14" s="50"/>
      <c r="AQ14" s="50"/>
      <c r="AR14" s="49"/>
      <c r="AS14" s="47"/>
      <c r="AT14" s="47"/>
      <c r="AU14" s="49"/>
      <c r="AV14" s="47"/>
      <c r="AW14" s="52"/>
      <c r="AX14" s="36" t="str">
        <f>IFERROR(VLOOKUP(D14,リスト!$B$2:$E$18,4, FALSE), "")</f>
        <v/>
      </c>
      <c r="AY14" s="37" t="str">
        <f t="shared" si="11"/>
        <v/>
      </c>
      <c r="AZ14" s="38" t="str" cm="1">
        <f t="array" ref="AZ14">IF(ISBLANK(D14),"",IF(ISNUMBER(MATCH(D14,リスト!$B$19:$B$31,0)),IF(COUNTIF(F14:N14,"〇")&gt;1,"error",INDEX(リスト!$B$19:$M$31,MATCH(D14,リスト!$B$19:$B$31,0),IF(COUNTIF(F14:N14,"〇")=0,4,MATCH("〇",F14:N14,0)+3))),AX14*AY14))</f>
        <v/>
      </c>
      <c r="BA14" s="39">
        <f t="shared" si="12"/>
        <v>0</v>
      </c>
      <c r="BB14" s="39">
        <f t="shared" si="13"/>
        <v>0</v>
      </c>
      <c r="BC14" s="39">
        <f t="shared" si="14"/>
        <v>0</v>
      </c>
      <c r="BD14" s="39">
        <f t="shared" si="15"/>
        <v>0</v>
      </c>
      <c r="BE14" s="39">
        <f t="shared" si="16"/>
        <v>0</v>
      </c>
    </row>
    <row r="15" spans="2:57" ht="30" customHeight="1" x14ac:dyDescent="0.2">
      <c r="B15" s="43">
        <v>7</v>
      </c>
      <c r="C15" s="45"/>
      <c r="D15" s="45"/>
      <c r="E15" s="46"/>
      <c r="F15" s="47"/>
      <c r="G15" s="47"/>
      <c r="H15" s="47"/>
      <c r="I15" s="47"/>
      <c r="J15" s="47"/>
      <c r="K15" s="47"/>
      <c r="L15" s="47"/>
      <c r="M15" s="47"/>
      <c r="N15" s="48"/>
      <c r="O15" s="28" t="str">
        <f>IF(D15="", "", IF(COUNTIF(リスト!$B$2:$D$31, D15)&gt;=1, "光熱費", ""))</f>
        <v/>
      </c>
      <c r="P15" s="47"/>
      <c r="Q15" s="47"/>
      <c r="R15" s="47"/>
      <c r="S15" s="47"/>
      <c r="T15" s="47"/>
      <c r="U15" s="47"/>
      <c r="V15" s="47"/>
      <c r="W15" s="47"/>
      <c r="X15" s="47"/>
      <c r="Y15" s="29">
        <f>SUM(P15:X15)</f>
        <v>0</v>
      </c>
      <c r="Z15" s="30">
        <f t="shared" si="3"/>
        <v>0</v>
      </c>
      <c r="AA15" s="28" t="str">
        <f>IF(D15="", "", VLOOKUP(D15, リスト!$B$2:$D$31, 3, FALSE))</f>
        <v/>
      </c>
      <c r="AB15" s="47"/>
      <c r="AC15" s="47"/>
      <c r="AD15" s="47"/>
      <c r="AE15" s="47"/>
      <c r="AF15" s="47"/>
      <c r="AG15" s="47"/>
      <c r="AH15" s="47"/>
      <c r="AI15" s="47"/>
      <c r="AJ15" s="47"/>
      <c r="AK15" s="29">
        <f t="shared" si="4"/>
        <v>0</v>
      </c>
      <c r="AL15" s="30">
        <f t="shared" si="5"/>
        <v>0</v>
      </c>
      <c r="AM15" s="31">
        <f t="shared" si="6"/>
        <v>0</v>
      </c>
      <c r="AN15" s="32">
        <f t="shared" si="6"/>
        <v>0</v>
      </c>
      <c r="AO15" s="49"/>
      <c r="AP15" s="50"/>
      <c r="AQ15" s="50"/>
      <c r="AR15" s="49"/>
      <c r="AS15" s="47"/>
      <c r="AT15" s="47"/>
      <c r="AU15" s="49"/>
      <c r="AV15" s="47"/>
      <c r="AW15" s="52"/>
      <c r="AX15" s="36" t="str">
        <f>IFERROR(VLOOKUP(D15,リスト!$B$2:$E$18,4, FALSE), "")</f>
        <v/>
      </c>
      <c r="AY15" s="37" t="str">
        <f t="shared" si="11"/>
        <v/>
      </c>
      <c r="AZ15" s="38" t="str" cm="1">
        <f t="array" ref="AZ15">IF(ISBLANK(D15),"",IF(ISNUMBER(MATCH(D15,リスト!$B$19:$B$31,0)),IF(COUNTIF(F15:N15,"〇")&gt;1,"error",INDEX(リスト!$B$19:$M$31,MATCH(D15,リスト!$B$19:$B$31,0),IF(COUNTIF(F15:N15,"〇")=0,4,MATCH("〇",F15:N15,0)+3))),AX15*AY15))</f>
        <v/>
      </c>
      <c r="BA15" s="39">
        <f t="shared" si="12"/>
        <v>0</v>
      </c>
      <c r="BB15" s="39">
        <f t="shared" si="13"/>
        <v>0</v>
      </c>
      <c r="BC15" s="39">
        <f t="shared" si="14"/>
        <v>0</v>
      </c>
      <c r="BD15" s="39">
        <f t="shared" si="15"/>
        <v>0</v>
      </c>
      <c r="BE15" s="39">
        <f t="shared" si="16"/>
        <v>0</v>
      </c>
    </row>
    <row r="16" spans="2:57" ht="30" customHeight="1" x14ac:dyDescent="0.2">
      <c r="B16" s="43">
        <v>8</v>
      </c>
      <c r="C16" s="45"/>
      <c r="D16" s="45"/>
      <c r="E16" s="46"/>
      <c r="F16" s="47"/>
      <c r="G16" s="47"/>
      <c r="H16" s="47"/>
      <c r="I16" s="47"/>
      <c r="J16" s="47"/>
      <c r="K16" s="47"/>
      <c r="L16" s="47"/>
      <c r="M16" s="47"/>
      <c r="N16" s="48"/>
      <c r="O16" s="28" t="str">
        <f>IF(D16="", "", IF(COUNTIF(リスト!$B$2:$D$31, D16)&gt;=1, "光熱費", ""))</f>
        <v/>
      </c>
      <c r="P16" s="47"/>
      <c r="Q16" s="47"/>
      <c r="R16" s="47"/>
      <c r="S16" s="47"/>
      <c r="T16" s="47"/>
      <c r="U16" s="47"/>
      <c r="V16" s="47"/>
      <c r="W16" s="47"/>
      <c r="X16" s="47"/>
      <c r="Y16" s="29">
        <f t="shared" si="2"/>
        <v>0</v>
      </c>
      <c r="Z16" s="30">
        <f t="shared" si="3"/>
        <v>0</v>
      </c>
      <c r="AA16" s="28" t="str">
        <f>IF(D16="", "", VLOOKUP(D16, リスト!$B$2:$D$31, 3, FALSE))</f>
        <v/>
      </c>
      <c r="AB16" s="47"/>
      <c r="AC16" s="47"/>
      <c r="AD16" s="47"/>
      <c r="AE16" s="47"/>
      <c r="AF16" s="47"/>
      <c r="AG16" s="47"/>
      <c r="AH16" s="47"/>
      <c r="AI16" s="47"/>
      <c r="AJ16" s="47"/>
      <c r="AK16" s="29">
        <f t="shared" si="4"/>
        <v>0</v>
      </c>
      <c r="AL16" s="30">
        <f t="shared" si="5"/>
        <v>0</v>
      </c>
      <c r="AM16" s="31">
        <f t="shared" si="6"/>
        <v>0</v>
      </c>
      <c r="AN16" s="32">
        <f t="shared" si="6"/>
        <v>0</v>
      </c>
      <c r="AO16" s="49"/>
      <c r="AP16" s="50"/>
      <c r="AQ16" s="50"/>
      <c r="AR16" s="49"/>
      <c r="AS16" s="47"/>
      <c r="AT16" s="47"/>
      <c r="AU16" s="49"/>
      <c r="AV16" s="47"/>
      <c r="AW16" s="52"/>
      <c r="AX16" s="36" t="str">
        <f>IFERROR(VLOOKUP(D16,リスト!$B$2:$E$18,4, FALSE), "")</f>
        <v/>
      </c>
      <c r="AY16" s="37" t="str">
        <f t="shared" si="11"/>
        <v/>
      </c>
      <c r="AZ16" s="38" t="str" cm="1">
        <f t="array" ref="AZ16">IF(ISBLANK(D16),"",IF(ISNUMBER(MATCH(D16,リスト!$B$19:$B$31,0)),IF(COUNTIF(F16:N16,"〇")&gt;1,"error",INDEX(リスト!$B$19:$M$31,MATCH(D16,リスト!$B$19:$B$31,0),IF(COUNTIF(F16:N16,"〇")=0,4,MATCH("〇",F16:N16,0)+3))),AX16*AY16))</f>
        <v/>
      </c>
      <c r="BA16" s="39">
        <f t="shared" si="12"/>
        <v>0</v>
      </c>
      <c r="BB16" s="39">
        <f t="shared" si="13"/>
        <v>0</v>
      </c>
      <c r="BC16" s="39">
        <f t="shared" si="14"/>
        <v>0</v>
      </c>
      <c r="BD16" s="39">
        <f t="shared" si="15"/>
        <v>0</v>
      </c>
      <c r="BE16" s="39">
        <f t="shared" si="16"/>
        <v>0</v>
      </c>
    </row>
    <row r="17" spans="2:57" ht="30" customHeight="1" x14ac:dyDescent="0.2">
      <c r="B17" s="43">
        <v>9</v>
      </c>
      <c r="C17" s="45"/>
      <c r="D17" s="45"/>
      <c r="E17" s="46"/>
      <c r="F17" s="47"/>
      <c r="G17" s="47"/>
      <c r="H17" s="47"/>
      <c r="I17" s="47"/>
      <c r="J17" s="47"/>
      <c r="K17" s="47"/>
      <c r="L17" s="47"/>
      <c r="M17" s="47"/>
      <c r="N17" s="48"/>
      <c r="O17" s="28" t="str">
        <f>IF(D17="", "", IF(COUNTIF(リスト!$B$2:$D$31, D17)&gt;=1, "光熱費", ""))</f>
        <v/>
      </c>
      <c r="P17" s="47"/>
      <c r="Q17" s="47"/>
      <c r="R17" s="47"/>
      <c r="S17" s="47"/>
      <c r="T17" s="47"/>
      <c r="U17" s="47"/>
      <c r="V17" s="47"/>
      <c r="W17" s="47"/>
      <c r="X17" s="47"/>
      <c r="Y17" s="29">
        <f t="shared" ref="Y17:Y80" si="17">SUM(P17:X17)</f>
        <v>0</v>
      </c>
      <c r="Z17" s="30">
        <f t="shared" ref="Z17:Z80" si="18">ROUNDDOWN(Y17/1.1,0)</f>
        <v>0</v>
      </c>
      <c r="AA17" s="28" t="str">
        <f>IF(D17="", "", VLOOKUP(D17, リスト!$B$2:$D$31, 3, FALSE))</f>
        <v/>
      </c>
      <c r="AB17" s="47"/>
      <c r="AC17" s="47"/>
      <c r="AD17" s="47"/>
      <c r="AE17" s="47"/>
      <c r="AF17" s="47"/>
      <c r="AG17" s="47"/>
      <c r="AH17" s="47"/>
      <c r="AI17" s="47"/>
      <c r="AJ17" s="47"/>
      <c r="AK17" s="29">
        <f t="shared" si="4"/>
        <v>0</v>
      </c>
      <c r="AL17" s="30">
        <f t="shared" si="5"/>
        <v>0</v>
      </c>
      <c r="AM17" s="31">
        <f t="shared" si="6"/>
        <v>0</v>
      </c>
      <c r="AN17" s="32">
        <f>SUM(Z17,AL17)</f>
        <v>0</v>
      </c>
      <c r="AO17" s="49"/>
      <c r="AP17" s="50"/>
      <c r="AQ17" s="50"/>
      <c r="AR17" s="49"/>
      <c r="AS17" s="47"/>
      <c r="AT17" s="47"/>
      <c r="AU17" s="49"/>
      <c r="AV17" s="47"/>
      <c r="AW17" s="52"/>
      <c r="AX17" s="36" t="str">
        <f>IFERROR(VLOOKUP(D17,リスト!$B$2:$E$18,4, FALSE), "")</f>
        <v/>
      </c>
      <c r="AY17" s="37" t="str">
        <f t="shared" si="11"/>
        <v/>
      </c>
      <c r="AZ17" s="38" t="str" cm="1">
        <f t="array" ref="AZ17">IF(ISBLANK(D17),"",IF(ISNUMBER(MATCH(D17,リスト!$B$19:$B$31,0)),IF(COUNTIF(F17:N17,"〇")&gt;1,"error",INDEX(リスト!$B$19:$M$31,MATCH(D17,リスト!$B$19:$B$31,0),IF(COUNTIF(F17:N17,"〇")=0,4,MATCH("〇",F17:N17,0)+3))),AX17*AY17))</f>
        <v/>
      </c>
      <c r="BA17" s="39">
        <f t="shared" si="12"/>
        <v>0</v>
      </c>
      <c r="BB17" s="39">
        <f t="shared" si="13"/>
        <v>0</v>
      </c>
      <c r="BC17" s="39">
        <f t="shared" si="14"/>
        <v>0</v>
      </c>
      <c r="BD17" s="39">
        <f t="shared" si="15"/>
        <v>0</v>
      </c>
      <c r="BE17" s="39">
        <f t="shared" si="16"/>
        <v>0</v>
      </c>
    </row>
    <row r="18" spans="2:57" ht="30" customHeight="1" x14ac:dyDescent="0.2">
      <c r="B18" s="43">
        <v>10</v>
      </c>
      <c r="C18" s="45"/>
      <c r="D18" s="45"/>
      <c r="E18" s="46"/>
      <c r="F18" s="47"/>
      <c r="G18" s="47"/>
      <c r="H18" s="47"/>
      <c r="I18" s="47"/>
      <c r="J18" s="47"/>
      <c r="K18" s="47"/>
      <c r="L18" s="47"/>
      <c r="M18" s="47"/>
      <c r="N18" s="48"/>
      <c r="O18" s="28" t="str">
        <f>IF(D18="", "", IF(COUNTIF(リスト!$B$2:$D$31, D18)&gt;=1, "光熱費", ""))</f>
        <v/>
      </c>
      <c r="P18" s="47"/>
      <c r="Q18" s="47"/>
      <c r="R18" s="47"/>
      <c r="S18" s="47"/>
      <c r="T18" s="47"/>
      <c r="U18" s="47"/>
      <c r="V18" s="47"/>
      <c r="W18" s="47"/>
      <c r="X18" s="47"/>
      <c r="Y18" s="29">
        <f t="shared" si="17"/>
        <v>0</v>
      </c>
      <c r="Z18" s="30">
        <f t="shared" si="18"/>
        <v>0</v>
      </c>
      <c r="AA18" s="28" t="str">
        <f>IF(D18="", "", VLOOKUP(D18, リスト!$B$2:$D$31, 3, FALSE))</f>
        <v/>
      </c>
      <c r="AB18" s="47"/>
      <c r="AC18" s="47"/>
      <c r="AD18" s="47"/>
      <c r="AE18" s="47"/>
      <c r="AF18" s="47"/>
      <c r="AG18" s="47"/>
      <c r="AH18" s="47"/>
      <c r="AI18" s="47"/>
      <c r="AJ18" s="47"/>
      <c r="AK18" s="29">
        <f t="shared" ref="AK18:AK81" si="19">SUM(AB18:AJ18)</f>
        <v>0</v>
      </c>
      <c r="AL18" s="30">
        <f t="shared" si="5"/>
        <v>0</v>
      </c>
      <c r="AM18" s="31">
        <f t="shared" ref="AM18:AM81" si="20">SUM(Y18,AK18)</f>
        <v>0</v>
      </c>
      <c r="AN18" s="32">
        <f t="shared" ref="AN18:AN81" si="21">SUM(Z18,AL18)</f>
        <v>0</v>
      </c>
      <c r="AO18" s="49"/>
      <c r="AP18" s="50"/>
      <c r="AQ18" s="50"/>
      <c r="AR18" s="49"/>
      <c r="AS18" s="47"/>
      <c r="AT18" s="47"/>
      <c r="AU18" s="49"/>
      <c r="AV18" s="47"/>
      <c r="AW18" s="52"/>
      <c r="AX18" s="36" t="str">
        <f>IFERROR(VLOOKUP(D18,リスト!$B$2:$E$18,4, FALSE), "")</f>
        <v/>
      </c>
      <c r="AY18" s="37" t="str">
        <f t="shared" si="11"/>
        <v/>
      </c>
      <c r="AZ18" s="38" t="str" cm="1">
        <f t="array" ref="AZ18">IF(ISBLANK(D18),"",IF(ISNUMBER(MATCH(D18,リスト!$B$19:$B$31,0)),IF(COUNTIF(F18:N18,"〇")&gt;1,"error",INDEX(リスト!$B$19:$M$31,MATCH(D18,リスト!$B$19:$B$31,0),IF(COUNTIF(F18:N18,"〇")=0,4,MATCH("〇",F18:N18,0)+3))),AX18*AY18))</f>
        <v/>
      </c>
      <c r="BA18" s="39">
        <f t="shared" si="12"/>
        <v>0</v>
      </c>
      <c r="BB18" s="39">
        <f t="shared" si="13"/>
        <v>0</v>
      </c>
      <c r="BC18" s="39">
        <f t="shared" si="14"/>
        <v>0</v>
      </c>
      <c r="BD18" s="39">
        <f t="shared" si="15"/>
        <v>0</v>
      </c>
      <c r="BE18" s="39">
        <f t="shared" si="16"/>
        <v>0</v>
      </c>
    </row>
    <row r="19" spans="2:57" ht="30" customHeight="1" x14ac:dyDescent="0.2">
      <c r="B19" s="43">
        <v>11</v>
      </c>
      <c r="C19" s="45"/>
      <c r="D19" s="45"/>
      <c r="E19" s="46"/>
      <c r="F19" s="47"/>
      <c r="G19" s="47"/>
      <c r="H19" s="47"/>
      <c r="I19" s="47"/>
      <c r="J19" s="47"/>
      <c r="K19" s="47"/>
      <c r="L19" s="47"/>
      <c r="M19" s="47"/>
      <c r="N19" s="48"/>
      <c r="O19" s="28" t="str">
        <f>IF(D19="", "", IF(COUNTIF(リスト!$B$2:$D$31, D19)&gt;=1, "光熱費", ""))</f>
        <v/>
      </c>
      <c r="P19" s="47"/>
      <c r="Q19" s="47"/>
      <c r="R19" s="47"/>
      <c r="S19" s="47"/>
      <c r="T19" s="47"/>
      <c r="U19" s="47"/>
      <c r="V19" s="47"/>
      <c r="W19" s="47"/>
      <c r="X19" s="47"/>
      <c r="Y19" s="29">
        <f t="shared" si="17"/>
        <v>0</v>
      </c>
      <c r="Z19" s="30">
        <f t="shared" si="18"/>
        <v>0</v>
      </c>
      <c r="AA19" s="28" t="str">
        <f>IF(D19="", "", VLOOKUP(D19, リスト!$B$2:$D$31, 3, FALSE))</f>
        <v/>
      </c>
      <c r="AB19" s="47"/>
      <c r="AC19" s="47"/>
      <c r="AD19" s="47"/>
      <c r="AE19" s="47"/>
      <c r="AF19" s="47"/>
      <c r="AG19" s="47"/>
      <c r="AH19" s="47"/>
      <c r="AI19" s="47"/>
      <c r="AJ19" s="47"/>
      <c r="AK19" s="29">
        <f t="shared" si="19"/>
        <v>0</v>
      </c>
      <c r="AL19" s="30">
        <f t="shared" si="5"/>
        <v>0</v>
      </c>
      <c r="AM19" s="31">
        <f t="shared" si="20"/>
        <v>0</v>
      </c>
      <c r="AN19" s="32">
        <f t="shared" si="21"/>
        <v>0</v>
      </c>
      <c r="AO19" s="49"/>
      <c r="AP19" s="50"/>
      <c r="AQ19" s="50"/>
      <c r="AR19" s="49"/>
      <c r="AS19" s="47"/>
      <c r="AT19" s="47"/>
      <c r="AU19" s="49"/>
      <c r="AV19" s="47"/>
      <c r="AW19" s="52"/>
      <c r="AX19" s="36" t="str">
        <f>IFERROR(VLOOKUP(D19,リスト!$B$2:$E$18,4, FALSE), "")</f>
        <v/>
      </c>
      <c r="AY19" s="37" t="str">
        <f t="shared" si="11"/>
        <v/>
      </c>
      <c r="AZ19" s="38" t="str" cm="1">
        <f t="array" ref="AZ19">IF(ISBLANK(D19),"",IF(ISNUMBER(MATCH(D19,リスト!$B$19:$B$31,0)),IF(COUNTIF(F19:N19,"〇")&gt;1,"error",INDEX(リスト!$B$19:$M$31,MATCH(D19,リスト!$B$19:$B$31,0),IF(COUNTIF(F19:N19,"〇")=0,4,MATCH("〇",F19:N19,0)+3))),AX19*AY19))</f>
        <v/>
      </c>
      <c r="BA19" s="39">
        <f t="shared" si="12"/>
        <v>0</v>
      </c>
      <c r="BB19" s="39">
        <f t="shared" si="13"/>
        <v>0</v>
      </c>
      <c r="BC19" s="39">
        <f t="shared" si="14"/>
        <v>0</v>
      </c>
      <c r="BD19" s="39">
        <f t="shared" si="15"/>
        <v>0</v>
      </c>
      <c r="BE19" s="39">
        <f t="shared" si="16"/>
        <v>0</v>
      </c>
    </row>
    <row r="20" spans="2:57" ht="30" customHeight="1" x14ac:dyDescent="0.2">
      <c r="B20" s="43">
        <v>12</v>
      </c>
      <c r="C20" s="45"/>
      <c r="D20" s="45"/>
      <c r="E20" s="46"/>
      <c r="F20" s="47"/>
      <c r="G20" s="47"/>
      <c r="H20" s="47"/>
      <c r="I20" s="47"/>
      <c r="J20" s="47"/>
      <c r="K20" s="47"/>
      <c r="L20" s="47"/>
      <c r="M20" s="47"/>
      <c r="N20" s="48"/>
      <c r="O20" s="28" t="str">
        <f>IF(D20="", "", IF(COUNTIF(リスト!$B$2:$D$31, D20)&gt;=1, "光熱費", ""))</f>
        <v/>
      </c>
      <c r="P20" s="47"/>
      <c r="Q20" s="47"/>
      <c r="R20" s="47"/>
      <c r="S20" s="47"/>
      <c r="T20" s="47"/>
      <c r="U20" s="47"/>
      <c r="V20" s="47"/>
      <c r="W20" s="47"/>
      <c r="X20" s="47"/>
      <c r="Y20" s="29">
        <f t="shared" si="17"/>
        <v>0</v>
      </c>
      <c r="Z20" s="30">
        <f t="shared" si="18"/>
        <v>0</v>
      </c>
      <c r="AA20" s="28" t="str">
        <f>IF(D20="", "", VLOOKUP(D20, リスト!$B$2:$D$31, 3, FALSE))</f>
        <v/>
      </c>
      <c r="AB20" s="47"/>
      <c r="AC20" s="47"/>
      <c r="AD20" s="47"/>
      <c r="AE20" s="47"/>
      <c r="AF20" s="47"/>
      <c r="AG20" s="47"/>
      <c r="AH20" s="47"/>
      <c r="AI20" s="47"/>
      <c r="AJ20" s="47"/>
      <c r="AK20" s="29">
        <f t="shared" si="19"/>
        <v>0</v>
      </c>
      <c r="AL20" s="30">
        <f t="shared" si="5"/>
        <v>0</v>
      </c>
      <c r="AM20" s="31">
        <f t="shared" si="20"/>
        <v>0</v>
      </c>
      <c r="AN20" s="32">
        <f t="shared" si="21"/>
        <v>0</v>
      </c>
      <c r="AO20" s="49"/>
      <c r="AP20" s="50"/>
      <c r="AQ20" s="50"/>
      <c r="AR20" s="49"/>
      <c r="AS20" s="47"/>
      <c r="AT20" s="47"/>
      <c r="AU20" s="49"/>
      <c r="AV20" s="47"/>
      <c r="AW20" s="52"/>
      <c r="AX20" s="36" t="str">
        <f>IFERROR(VLOOKUP(D20,リスト!$B$2:$E$18,4, FALSE), "")</f>
        <v/>
      </c>
      <c r="AY20" s="37" t="str">
        <f t="shared" si="11"/>
        <v/>
      </c>
      <c r="AZ20" s="38" t="str" cm="1">
        <f t="array" ref="AZ20">IF(ISBLANK(D20),"",IF(ISNUMBER(MATCH(D20,リスト!$B$19:$B$31,0)),IF(COUNTIF(F20:N20,"〇")&gt;1,"error",INDEX(リスト!$B$19:$M$31,MATCH(D20,リスト!$B$19:$B$31,0),IF(COUNTIF(F20:N20,"〇")=0,4,MATCH("〇",F20:N20,0)+3))),AX20*AY20))</f>
        <v/>
      </c>
      <c r="BA20" s="39">
        <f t="shared" si="12"/>
        <v>0</v>
      </c>
      <c r="BB20" s="39">
        <f t="shared" si="13"/>
        <v>0</v>
      </c>
      <c r="BC20" s="39">
        <f t="shared" si="14"/>
        <v>0</v>
      </c>
      <c r="BD20" s="39">
        <f t="shared" si="15"/>
        <v>0</v>
      </c>
      <c r="BE20" s="39">
        <f t="shared" si="16"/>
        <v>0</v>
      </c>
    </row>
    <row r="21" spans="2:57" ht="30" customHeight="1" x14ac:dyDescent="0.2">
      <c r="B21" s="43">
        <v>13</v>
      </c>
      <c r="C21" s="45"/>
      <c r="D21" s="45"/>
      <c r="E21" s="46"/>
      <c r="F21" s="47"/>
      <c r="G21" s="47"/>
      <c r="H21" s="47"/>
      <c r="I21" s="47"/>
      <c r="J21" s="47"/>
      <c r="K21" s="47"/>
      <c r="L21" s="47"/>
      <c r="M21" s="47"/>
      <c r="N21" s="48"/>
      <c r="O21" s="28" t="str">
        <f>IF(D21="", "", IF(COUNTIF(リスト!$B$2:$D$31, D21)&gt;=1, "光熱費", ""))</f>
        <v/>
      </c>
      <c r="P21" s="47"/>
      <c r="Q21" s="47"/>
      <c r="R21" s="47"/>
      <c r="S21" s="47"/>
      <c r="T21" s="47"/>
      <c r="U21" s="47"/>
      <c r="V21" s="47"/>
      <c r="W21" s="47"/>
      <c r="X21" s="47"/>
      <c r="Y21" s="29">
        <f t="shared" si="17"/>
        <v>0</v>
      </c>
      <c r="Z21" s="30">
        <f t="shared" si="18"/>
        <v>0</v>
      </c>
      <c r="AA21" s="28" t="str">
        <f>IF(D21="", "", VLOOKUP(D21, リスト!$B$2:$D$31, 3, FALSE))</f>
        <v/>
      </c>
      <c r="AB21" s="47"/>
      <c r="AC21" s="47"/>
      <c r="AD21" s="47"/>
      <c r="AE21" s="47"/>
      <c r="AF21" s="47"/>
      <c r="AG21" s="47"/>
      <c r="AH21" s="47"/>
      <c r="AI21" s="47"/>
      <c r="AJ21" s="47"/>
      <c r="AK21" s="29">
        <f t="shared" si="19"/>
        <v>0</v>
      </c>
      <c r="AL21" s="30">
        <f t="shared" si="5"/>
        <v>0</v>
      </c>
      <c r="AM21" s="31">
        <f t="shared" si="20"/>
        <v>0</v>
      </c>
      <c r="AN21" s="32">
        <f t="shared" si="21"/>
        <v>0</v>
      </c>
      <c r="AO21" s="49"/>
      <c r="AP21" s="50"/>
      <c r="AQ21" s="50"/>
      <c r="AR21" s="49"/>
      <c r="AS21" s="47"/>
      <c r="AT21" s="47"/>
      <c r="AU21" s="49"/>
      <c r="AV21" s="47"/>
      <c r="AW21" s="52"/>
      <c r="AX21" s="36" t="str">
        <f>IFERROR(VLOOKUP(D21,リスト!$B$2:$E$18,4, FALSE), "")</f>
        <v/>
      </c>
      <c r="AY21" s="37" t="str">
        <f t="shared" si="11"/>
        <v/>
      </c>
      <c r="AZ21" s="38" t="str" cm="1">
        <f t="array" ref="AZ21">IF(ISBLANK(D21),"",IF(ISNUMBER(MATCH(D21,リスト!$B$19:$B$31,0)),IF(COUNTIF(F21:N21,"〇")&gt;1,"error",INDEX(リスト!$B$19:$M$31,MATCH(D21,リスト!$B$19:$B$31,0),IF(COUNTIF(F21:N21,"〇")=0,4,MATCH("〇",F21:N21,0)+3))),AX21*AY21))</f>
        <v/>
      </c>
      <c r="BA21" s="39">
        <f t="shared" si="12"/>
        <v>0</v>
      </c>
      <c r="BB21" s="39">
        <f t="shared" si="13"/>
        <v>0</v>
      </c>
      <c r="BC21" s="39">
        <f t="shared" si="14"/>
        <v>0</v>
      </c>
      <c r="BD21" s="39">
        <f t="shared" si="15"/>
        <v>0</v>
      </c>
      <c r="BE21" s="39">
        <f t="shared" si="16"/>
        <v>0</v>
      </c>
    </row>
    <row r="22" spans="2:57" ht="30" customHeight="1" x14ac:dyDescent="0.2">
      <c r="B22" s="43">
        <v>14</v>
      </c>
      <c r="C22" s="45"/>
      <c r="D22" s="45"/>
      <c r="E22" s="46"/>
      <c r="F22" s="47"/>
      <c r="G22" s="47"/>
      <c r="H22" s="47"/>
      <c r="I22" s="47"/>
      <c r="J22" s="47"/>
      <c r="K22" s="47"/>
      <c r="L22" s="47"/>
      <c r="M22" s="47"/>
      <c r="N22" s="48"/>
      <c r="O22" s="28" t="str">
        <f>IF(D22="", "", IF(COUNTIF(リスト!$B$2:$D$31, D22)&gt;=1, "光熱費", ""))</f>
        <v/>
      </c>
      <c r="P22" s="47"/>
      <c r="Q22" s="47"/>
      <c r="R22" s="47"/>
      <c r="S22" s="47"/>
      <c r="T22" s="47"/>
      <c r="U22" s="47"/>
      <c r="V22" s="47"/>
      <c r="W22" s="47"/>
      <c r="X22" s="47"/>
      <c r="Y22" s="29">
        <f t="shared" si="17"/>
        <v>0</v>
      </c>
      <c r="Z22" s="30">
        <f t="shared" si="18"/>
        <v>0</v>
      </c>
      <c r="AA22" s="28" t="str">
        <f>IF(D22="", "", VLOOKUP(D22, リスト!$B$2:$D$31, 3, FALSE))</f>
        <v/>
      </c>
      <c r="AB22" s="47"/>
      <c r="AC22" s="47"/>
      <c r="AD22" s="47"/>
      <c r="AE22" s="47"/>
      <c r="AF22" s="47"/>
      <c r="AG22" s="47"/>
      <c r="AH22" s="47"/>
      <c r="AI22" s="47"/>
      <c r="AJ22" s="47"/>
      <c r="AK22" s="29">
        <f t="shared" si="19"/>
        <v>0</v>
      </c>
      <c r="AL22" s="30">
        <f t="shared" si="5"/>
        <v>0</v>
      </c>
      <c r="AM22" s="31">
        <f t="shared" si="20"/>
        <v>0</v>
      </c>
      <c r="AN22" s="32">
        <f t="shared" si="21"/>
        <v>0</v>
      </c>
      <c r="AO22" s="49"/>
      <c r="AP22" s="50"/>
      <c r="AQ22" s="50"/>
      <c r="AR22" s="49"/>
      <c r="AS22" s="47"/>
      <c r="AT22" s="47"/>
      <c r="AU22" s="49"/>
      <c r="AV22" s="47"/>
      <c r="AW22" s="52"/>
      <c r="AX22" s="36" t="str">
        <f>IFERROR(VLOOKUP(D22,リスト!$B$2:$E$18,4, FALSE), "")</f>
        <v/>
      </c>
      <c r="AY22" s="37" t="str">
        <f t="shared" si="11"/>
        <v/>
      </c>
      <c r="AZ22" s="38" t="str" cm="1">
        <f t="array" ref="AZ22">IF(ISBLANK(D22),"",IF(ISNUMBER(MATCH(D22,リスト!$B$19:$B$31,0)),IF(COUNTIF(F22:N22,"〇")&gt;1,"error",INDEX(リスト!$B$19:$M$31,MATCH(D22,リスト!$B$19:$B$31,0),IF(COUNTIF(F22:N22,"〇")=0,4,MATCH("〇",F22:N22,0)+3))),AX22*AY22))</f>
        <v/>
      </c>
      <c r="BA22" s="39">
        <f t="shared" si="12"/>
        <v>0</v>
      </c>
      <c r="BB22" s="39">
        <f t="shared" si="13"/>
        <v>0</v>
      </c>
      <c r="BC22" s="39">
        <f t="shared" si="14"/>
        <v>0</v>
      </c>
      <c r="BD22" s="39">
        <f t="shared" si="15"/>
        <v>0</v>
      </c>
      <c r="BE22" s="39">
        <f t="shared" si="16"/>
        <v>0</v>
      </c>
    </row>
    <row r="23" spans="2:57" ht="30" customHeight="1" x14ac:dyDescent="0.2">
      <c r="B23" s="43">
        <v>15</v>
      </c>
      <c r="C23" s="45"/>
      <c r="D23" s="45"/>
      <c r="E23" s="46"/>
      <c r="F23" s="47"/>
      <c r="G23" s="47"/>
      <c r="H23" s="47"/>
      <c r="I23" s="47"/>
      <c r="J23" s="47"/>
      <c r="K23" s="47"/>
      <c r="L23" s="47"/>
      <c r="M23" s="47"/>
      <c r="N23" s="48"/>
      <c r="O23" s="28" t="str">
        <f>IF(D23="", "", IF(COUNTIF(リスト!$B$2:$D$31, D23)&gt;=1, "光熱費", ""))</f>
        <v/>
      </c>
      <c r="P23" s="47"/>
      <c r="Q23" s="47"/>
      <c r="R23" s="47"/>
      <c r="S23" s="47"/>
      <c r="T23" s="47"/>
      <c r="U23" s="47"/>
      <c r="V23" s="47"/>
      <c r="W23" s="47"/>
      <c r="X23" s="47"/>
      <c r="Y23" s="29">
        <f t="shared" si="17"/>
        <v>0</v>
      </c>
      <c r="Z23" s="30">
        <f t="shared" si="18"/>
        <v>0</v>
      </c>
      <c r="AA23" s="28" t="str">
        <f>IF(D23="", "", VLOOKUP(D23, リスト!$B$2:$D$31, 3, FALSE))</f>
        <v/>
      </c>
      <c r="AB23" s="47"/>
      <c r="AC23" s="47"/>
      <c r="AD23" s="47"/>
      <c r="AE23" s="47"/>
      <c r="AF23" s="47"/>
      <c r="AG23" s="47"/>
      <c r="AH23" s="47"/>
      <c r="AI23" s="47"/>
      <c r="AJ23" s="47"/>
      <c r="AK23" s="29">
        <f t="shared" si="19"/>
        <v>0</v>
      </c>
      <c r="AL23" s="30">
        <f t="shared" si="5"/>
        <v>0</v>
      </c>
      <c r="AM23" s="31">
        <f t="shared" si="20"/>
        <v>0</v>
      </c>
      <c r="AN23" s="32">
        <f t="shared" si="21"/>
        <v>0</v>
      </c>
      <c r="AO23" s="49"/>
      <c r="AP23" s="50"/>
      <c r="AQ23" s="50"/>
      <c r="AR23" s="49"/>
      <c r="AS23" s="47"/>
      <c r="AT23" s="47"/>
      <c r="AU23" s="49"/>
      <c r="AV23" s="47"/>
      <c r="AW23" s="52"/>
      <c r="AX23" s="36" t="str">
        <f>IFERROR(VLOOKUP(D23,リスト!$B$2:$E$18,4, FALSE), "")</f>
        <v/>
      </c>
      <c r="AY23" s="37" t="str">
        <f t="shared" si="11"/>
        <v/>
      </c>
      <c r="AZ23" s="38" t="str" cm="1">
        <f t="array" ref="AZ23">IF(ISBLANK(D23),"",IF(ISNUMBER(MATCH(D23,リスト!$B$19:$B$31,0)),IF(COUNTIF(F23:N23,"〇")&gt;1,"error",INDEX(リスト!$B$19:$M$31,MATCH(D23,リスト!$B$19:$B$31,0),IF(COUNTIF(F23:N23,"〇")=0,4,MATCH("〇",F23:N23,0)+3))),AX23*AY23))</f>
        <v/>
      </c>
      <c r="BA23" s="39">
        <f t="shared" si="12"/>
        <v>0</v>
      </c>
      <c r="BB23" s="39">
        <f t="shared" si="13"/>
        <v>0</v>
      </c>
      <c r="BC23" s="39">
        <f t="shared" si="14"/>
        <v>0</v>
      </c>
      <c r="BD23" s="39">
        <f t="shared" si="15"/>
        <v>0</v>
      </c>
      <c r="BE23" s="39">
        <f t="shared" si="16"/>
        <v>0</v>
      </c>
    </row>
    <row r="24" spans="2:57" ht="30" customHeight="1" x14ac:dyDescent="0.2">
      <c r="B24" s="43">
        <v>16</v>
      </c>
      <c r="C24" s="45"/>
      <c r="D24" s="45"/>
      <c r="E24" s="46"/>
      <c r="F24" s="47"/>
      <c r="G24" s="47"/>
      <c r="H24" s="47"/>
      <c r="I24" s="47"/>
      <c r="J24" s="47"/>
      <c r="K24" s="47"/>
      <c r="L24" s="47"/>
      <c r="M24" s="47"/>
      <c r="N24" s="48"/>
      <c r="O24" s="28" t="str">
        <f>IF(D24="", "", IF(COUNTIF(リスト!$B$2:$D$31, D24)&gt;=1, "光熱費", ""))</f>
        <v/>
      </c>
      <c r="P24" s="47"/>
      <c r="Q24" s="47"/>
      <c r="R24" s="47"/>
      <c r="S24" s="47"/>
      <c r="T24" s="47"/>
      <c r="U24" s="47"/>
      <c r="V24" s="47"/>
      <c r="W24" s="47"/>
      <c r="X24" s="47"/>
      <c r="Y24" s="29">
        <f t="shared" si="17"/>
        <v>0</v>
      </c>
      <c r="Z24" s="30">
        <f t="shared" si="18"/>
        <v>0</v>
      </c>
      <c r="AA24" s="28" t="str">
        <f>IF(D24="", "", VLOOKUP(D24, リスト!$B$2:$D$31, 3, FALSE))</f>
        <v/>
      </c>
      <c r="AB24" s="47"/>
      <c r="AC24" s="47"/>
      <c r="AD24" s="47"/>
      <c r="AE24" s="47"/>
      <c r="AF24" s="47"/>
      <c r="AG24" s="47"/>
      <c r="AH24" s="47"/>
      <c r="AI24" s="47"/>
      <c r="AJ24" s="47"/>
      <c r="AK24" s="29">
        <f t="shared" si="19"/>
        <v>0</v>
      </c>
      <c r="AL24" s="30">
        <f t="shared" si="5"/>
        <v>0</v>
      </c>
      <c r="AM24" s="31">
        <f t="shared" si="20"/>
        <v>0</v>
      </c>
      <c r="AN24" s="32">
        <f t="shared" si="21"/>
        <v>0</v>
      </c>
      <c r="AO24" s="49"/>
      <c r="AP24" s="50"/>
      <c r="AQ24" s="50"/>
      <c r="AR24" s="49"/>
      <c r="AS24" s="47"/>
      <c r="AT24" s="47"/>
      <c r="AU24" s="49"/>
      <c r="AV24" s="47"/>
      <c r="AW24" s="52"/>
      <c r="AX24" s="36" t="str">
        <f>IFERROR(VLOOKUP(D24,リスト!$B$2:$E$18,4, FALSE), "")</f>
        <v/>
      </c>
      <c r="AY24" s="37" t="str">
        <f t="shared" si="11"/>
        <v/>
      </c>
      <c r="AZ24" s="38" t="str" cm="1">
        <f t="array" ref="AZ24">IF(ISBLANK(D24),"",IF(ISNUMBER(MATCH(D24,リスト!$B$19:$B$31,0)),IF(COUNTIF(F24:N24,"〇")&gt;1,"error",INDEX(リスト!$B$19:$M$31,MATCH(D24,リスト!$B$19:$B$31,0),IF(COUNTIF(F24:N24,"〇")=0,4,MATCH("〇",F24:N24,0)+3))),AX24*AY24))</f>
        <v/>
      </c>
      <c r="BA24" s="39">
        <f t="shared" si="12"/>
        <v>0</v>
      </c>
      <c r="BB24" s="39">
        <f t="shared" si="13"/>
        <v>0</v>
      </c>
      <c r="BC24" s="39">
        <f t="shared" si="14"/>
        <v>0</v>
      </c>
      <c r="BD24" s="39">
        <f t="shared" si="15"/>
        <v>0</v>
      </c>
      <c r="BE24" s="39">
        <f t="shared" si="16"/>
        <v>0</v>
      </c>
    </row>
    <row r="25" spans="2:57" ht="30" customHeight="1" x14ac:dyDescent="0.2">
      <c r="B25" s="43">
        <v>17</v>
      </c>
      <c r="C25" s="45"/>
      <c r="D25" s="45"/>
      <c r="E25" s="46"/>
      <c r="F25" s="47"/>
      <c r="G25" s="47"/>
      <c r="H25" s="47"/>
      <c r="I25" s="47"/>
      <c r="J25" s="47"/>
      <c r="K25" s="47"/>
      <c r="L25" s="47"/>
      <c r="M25" s="47"/>
      <c r="N25" s="48"/>
      <c r="O25" s="28" t="str">
        <f>IF(D25="", "", IF(COUNTIF(リスト!$B$2:$D$31, D25)&gt;=1, "光熱費", ""))</f>
        <v/>
      </c>
      <c r="P25" s="47"/>
      <c r="Q25" s="47"/>
      <c r="R25" s="47"/>
      <c r="S25" s="47"/>
      <c r="T25" s="47"/>
      <c r="U25" s="47"/>
      <c r="V25" s="47"/>
      <c r="W25" s="47"/>
      <c r="X25" s="47"/>
      <c r="Y25" s="29">
        <f t="shared" si="17"/>
        <v>0</v>
      </c>
      <c r="Z25" s="30">
        <f t="shared" si="18"/>
        <v>0</v>
      </c>
      <c r="AA25" s="28" t="str">
        <f>IF(D25="", "", VLOOKUP(D25, リスト!$B$2:$D$31, 3, FALSE))</f>
        <v/>
      </c>
      <c r="AB25" s="47"/>
      <c r="AC25" s="47"/>
      <c r="AD25" s="47"/>
      <c r="AE25" s="47"/>
      <c r="AF25" s="47"/>
      <c r="AG25" s="47"/>
      <c r="AH25" s="47"/>
      <c r="AI25" s="47"/>
      <c r="AJ25" s="47"/>
      <c r="AK25" s="29">
        <f t="shared" si="19"/>
        <v>0</v>
      </c>
      <c r="AL25" s="30">
        <f t="shared" si="5"/>
        <v>0</v>
      </c>
      <c r="AM25" s="31">
        <f t="shared" si="20"/>
        <v>0</v>
      </c>
      <c r="AN25" s="32">
        <f t="shared" si="21"/>
        <v>0</v>
      </c>
      <c r="AO25" s="49"/>
      <c r="AP25" s="50"/>
      <c r="AQ25" s="50"/>
      <c r="AR25" s="49"/>
      <c r="AS25" s="47"/>
      <c r="AT25" s="47"/>
      <c r="AU25" s="49"/>
      <c r="AV25" s="47"/>
      <c r="AW25" s="52"/>
      <c r="AX25" s="36" t="str">
        <f>IFERROR(VLOOKUP(D25,リスト!$B$2:$E$18,4, FALSE), "")</f>
        <v/>
      </c>
      <c r="AY25" s="37" t="str">
        <f t="shared" si="11"/>
        <v/>
      </c>
      <c r="AZ25" s="38" t="str" cm="1">
        <f t="array" ref="AZ25">IF(ISBLANK(D25),"",IF(ISNUMBER(MATCH(D25,リスト!$B$19:$B$31,0)),IF(COUNTIF(F25:N25,"〇")&gt;1,"error",INDEX(リスト!$B$19:$M$31,MATCH(D25,リスト!$B$19:$B$31,0),IF(COUNTIF(F25:N25,"〇")=0,4,MATCH("〇",F25:N25,0)+3))),AX25*AY25))</f>
        <v/>
      </c>
      <c r="BA25" s="39">
        <f t="shared" si="12"/>
        <v>0</v>
      </c>
      <c r="BB25" s="39">
        <f t="shared" si="13"/>
        <v>0</v>
      </c>
      <c r="BC25" s="39">
        <f t="shared" si="14"/>
        <v>0</v>
      </c>
      <c r="BD25" s="39">
        <f t="shared" si="15"/>
        <v>0</v>
      </c>
      <c r="BE25" s="39">
        <f t="shared" si="16"/>
        <v>0</v>
      </c>
    </row>
    <row r="26" spans="2:57" ht="30" customHeight="1" x14ac:dyDescent="0.2">
      <c r="B26" s="43">
        <v>18</v>
      </c>
      <c r="C26" s="45"/>
      <c r="D26" s="45"/>
      <c r="E26" s="46"/>
      <c r="F26" s="47"/>
      <c r="G26" s="47"/>
      <c r="H26" s="47"/>
      <c r="I26" s="47"/>
      <c r="J26" s="47"/>
      <c r="K26" s="47"/>
      <c r="L26" s="47"/>
      <c r="M26" s="47"/>
      <c r="N26" s="48"/>
      <c r="O26" s="28" t="str">
        <f>IF(D26="", "", IF(COUNTIF(リスト!$B$2:$D$31, D26)&gt;=1, "光熱費", ""))</f>
        <v/>
      </c>
      <c r="P26" s="47"/>
      <c r="Q26" s="47"/>
      <c r="R26" s="47"/>
      <c r="S26" s="47"/>
      <c r="T26" s="47"/>
      <c r="U26" s="47"/>
      <c r="V26" s="47"/>
      <c r="W26" s="47"/>
      <c r="X26" s="47"/>
      <c r="Y26" s="29">
        <f t="shared" si="17"/>
        <v>0</v>
      </c>
      <c r="Z26" s="30">
        <f t="shared" si="18"/>
        <v>0</v>
      </c>
      <c r="AA26" s="28" t="str">
        <f>IF(D26="", "", VLOOKUP(D26, リスト!$B$2:$D$31, 3, FALSE))</f>
        <v/>
      </c>
      <c r="AB26" s="47"/>
      <c r="AC26" s="47"/>
      <c r="AD26" s="47"/>
      <c r="AE26" s="47"/>
      <c r="AF26" s="47"/>
      <c r="AG26" s="47"/>
      <c r="AH26" s="47"/>
      <c r="AI26" s="47"/>
      <c r="AJ26" s="47"/>
      <c r="AK26" s="29">
        <f t="shared" si="19"/>
        <v>0</v>
      </c>
      <c r="AL26" s="30">
        <f t="shared" si="5"/>
        <v>0</v>
      </c>
      <c r="AM26" s="31">
        <f t="shared" si="20"/>
        <v>0</v>
      </c>
      <c r="AN26" s="32">
        <f t="shared" si="21"/>
        <v>0</v>
      </c>
      <c r="AO26" s="49"/>
      <c r="AP26" s="50"/>
      <c r="AQ26" s="50"/>
      <c r="AR26" s="49"/>
      <c r="AS26" s="47"/>
      <c r="AT26" s="47"/>
      <c r="AU26" s="49"/>
      <c r="AV26" s="47"/>
      <c r="AW26" s="52"/>
      <c r="AX26" s="36" t="str">
        <f>IFERROR(VLOOKUP(D26,リスト!$B$2:$E$18,4, FALSE), "")</f>
        <v/>
      </c>
      <c r="AY26" s="37" t="str">
        <f t="shared" si="11"/>
        <v/>
      </c>
      <c r="AZ26" s="38" t="str" cm="1">
        <f t="array" ref="AZ26">IF(ISBLANK(D26),"",IF(ISNUMBER(MATCH(D26,リスト!$B$19:$B$31,0)),IF(COUNTIF(F26:N26,"〇")&gt;1,"error",INDEX(リスト!$B$19:$M$31,MATCH(D26,リスト!$B$19:$B$31,0),IF(COUNTIF(F26:N26,"〇")=0,4,MATCH("〇",F26:N26,0)+3))),AX26*AY26))</f>
        <v/>
      </c>
      <c r="BA26" s="39">
        <f t="shared" si="12"/>
        <v>0</v>
      </c>
      <c r="BB26" s="39">
        <f t="shared" si="13"/>
        <v>0</v>
      </c>
      <c r="BC26" s="39">
        <f t="shared" si="14"/>
        <v>0</v>
      </c>
      <c r="BD26" s="39">
        <f t="shared" si="15"/>
        <v>0</v>
      </c>
      <c r="BE26" s="39">
        <f t="shared" si="16"/>
        <v>0</v>
      </c>
    </row>
    <row r="27" spans="2:57" ht="30" customHeight="1" x14ac:dyDescent="0.2">
      <c r="B27" s="43">
        <v>19</v>
      </c>
      <c r="C27" s="45"/>
      <c r="D27" s="45"/>
      <c r="E27" s="46"/>
      <c r="F27" s="47"/>
      <c r="G27" s="47"/>
      <c r="H27" s="47"/>
      <c r="I27" s="47"/>
      <c r="J27" s="47"/>
      <c r="K27" s="47"/>
      <c r="L27" s="47"/>
      <c r="M27" s="47"/>
      <c r="N27" s="48"/>
      <c r="O27" s="28" t="str">
        <f>IF(D27="", "", IF(COUNTIF(リスト!$B$2:$D$31, D27)&gt;=1, "光熱費", ""))</f>
        <v/>
      </c>
      <c r="P27" s="47"/>
      <c r="Q27" s="47"/>
      <c r="R27" s="47"/>
      <c r="S27" s="47"/>
      <c r="T27" s="47"/>
      <c r="U27" s="47"/>
      <c r="V27" s="47"/>
      <c r="W27" s="47"/>
      <c r="X27" s="47"/>
      <c r="Y27" s="29">
        <f t="shared" si="17"/>
        <v>0</v>
      </c>
      <c r="Z27" s="30">
        <f t="shared" si="18"/>
        <v>0</v>
      </c>
      <c r="AA27" s="28" t="str">
        <f>IF(D27="", "", VLOOKUP(D27, リスト!$B$2:$D$31, 3, FALSE))</f>
        <v/>
      </c>
      <c r="AB27" s="47"/>
      <c r="AC27" s="47"/>
      <c r="AD27" s="47"/>
      <c r="AE27" s="47"/>
      <c r="AF27" s="47"/>
      <c r="AG27" s="47"/>
      <c r="AH27" s="47"/>
      <c r="AI27" s="47"/>
      <c r="AJ27" s="47"/>
      <c r="AK27" s="29">
        <f t="shared" si="19"/>
        <v>0</v>
      </c>
      <c r="AL27" s="30">
        <f t="shared" si="5"/>
        <v>0</v>
      </c>
      <c r="AM27" s="31">
        <f t="shared" si="20"/>
        <v>0</v>
      </c>
      <c r="AN27" s="32">
        <f t="shared" si="21"/>
        <v>0</v>
      </c>
      <c r="AO27" s="49"/>
      <c r="AP27" s="50"/>
      <c r="AQ27" s="50"/>
      <c r="AR27" s="49"/>
      <c r="AS27" s="47"/>
      <c r="AT27" s="47"/>
      <c r="AU27" s="49"/>
      <c r="AV27" s="47"/>
      <c r="AW27" s="52"/>
      <c r="AX27" s="36" t="str">
        <f>IFERROR(VLOOKUP(D27,リスト!$B$2:$E$18,4, FALSE), "")</f>
        <v/>
      </c>
      <c r="AY27" s="37" t="str">
        <f t="shared" si="11"/>
        <v/>
      </c>
      <c r="AZ27" s="38" t="str" cm="1">
        <f t="array" ref="AZ27">IF(ISBLANK(D27),"",IF(ISNUMBER(MATCH(D27,リスト!$B$19:$B$31,0)),IF(COUNTIF(F27:N27,"〇")&gt;1,"error",INDEX(リスト!$B$19:$M$31,MATCH(D27,リスト!$B$19:$B$31,0),IF(COUNTIF(F27:N27,"〇")=0,4,MATCH("〇",F27:N27,0)+3))),AX27*AY27))</f>
        <v/>
      </c>
      <c r="BA27" s="39">
        <f t="shared" si="12"/>
        <v>0</v>
      </c>
      <c r="BB27" s="39">
        <f t="shared" si="13"/>
        <v>0</v>
      </c>
      <c r="BC27" s="39">
        <f t="shared" si="14"/>
        <v>0</v>
      </c>
      <c r="BD27" s="39">
        <f t="shared" si="15"/>
        <v>0</v>
      </c>
      <c r="BE27" s="39">
        <f t="shared" si="16"/>
        <v>0</v>
      </c>
    </row>
    <row r="28" spans="2:57" ht="30" customHeight="1" x14ac:dyDescent="0.2">
      <c r="B28" s="43">
        <v>20</v>
      </c>
      <c r="C28" s="45"/>
      <c r="D28" s="45"/>
      <c r="E28" s="46"/>
      <c r="F28" s="47"/>
      <c r="G28" s="47"/>
      <c r="H28" s="47"/>
      <c r="I28" s="47"/>
      <c r="J28" s="47"/>
      <c r="K28" s="47"/>
      <c r="L28" s="47"/>
      <c r="M28" s="47"/>
      <c r="N28" s="48"/>
      <c r="O28" s="28" t="str">
        <f>IF(D28="", "", IF(COUNTIF(リスト!$B$2:$D$31, D28)&gt;=1, "光熱費", ""))</f>
        <v/>
      </c>
      <c r="P28" s="47"/>
      <c r="Q28" s="47"/>
      <c r="R28" s="47"/>
      <c r="S28" s="47"/>
      <c r="T28" s="47"/>
      <c r="U28" s="47"/>
      <c r="V28" s="47"/>
      <c r="W28" s="47"/>
      <c r="X28" s="47"/>
      <c r="Y28" s="29">
        <f t="shared" si="17"/>
        <v>0</v>
      </c>
      <c r="Z28" s="30">
        <f t="shared" si="18"/>
        <v>0</v>
      </c>
      <c r="AA28" s="28" t="str">
        <f>IF(D28="", "", VLOOKUP(D28, リスト!$B$2:$D$31, 3, FALSE))</f>
        <v/>
      </c>
      <c r="AB28" s="47"/>
      <c r="AC28" s="47"/>
      <c r="AD28" s="47"/>
      <c r="AE28" s="47"/>
      <c r="AF28" s="47"/>
      <c r="AG28" s="47"/>
      <c r="AH28" s="47"/>
      <c r="AI28" s="47"/>
      <c r="AJ28" s="47"/>
      <c r="AK28" s="29">
        <f t="shared" si="19"/>
        <v>0</v>
      </c>
      <c r="AL28" s="30">
        <f t="shared" si="5"/>
        <v>0</v>
      </c>
      <c r="AM28" s="31">
        <f t="shared" si="20"/>
        <v>0</v>
      </c>
      <c r="AN28" s="32">
        <f t="shared" si="21"/>
        <v>0</v>
      </c>
      <c r="AO28" s="49"/>
      <c r="AP28" s="50"/>
      <c r="AQ28" s="50"/>
      <c r="AR28" s="49"/>
      <c r="AS28" s="47"/>
      <c r="AT28" s="47"/>
      <c r="AU28" s="49"/>
      <c r="AV28" s="47"/>
      <c r="AW28" s="52"/>
      <c r="AX28" s="36" t="str">
        <f>IFERROR(VLOOKUP(D28,リスト!$B$2:$E$18,4, FALSE), "")</f>
        <v/>
      </c>
      <c r="AY28" s="37" t="str">
        <f t="shared" si="11"/>
        <v/>
      </c>
      <c r="AZ28" s="38" t="str" cm="1">
        <f t="array" ref="AZ28">IF(ISBLANK(D28),"",IF(ISNUMBER(MATCH(D28,リスト!$B$19:$B$31,0)),IF(COUNTIF(F28:N28,"〇")&gt;1,"error",INDEX(リスト!$B$19:$M$31,MATCH(D28,リスト!$B$19:$B$31,0),IF(COUNTIF(F28:N28,"〇")=0,4,MATCH("〇",F28:N28,0)+3))),AX28*AY28))</f>
        <v/>
      </c>
      <c r="BA28" s="39">
        <f t="shared" si="12"/>
        <v>0</v>
      </c>
      <c r="BB28" s="39">
        <f t="shared" si="13"/>
        <v>0</v>
      </c>
      <c r="BC28" s="39">
        <f t="shared" si="14"/>
        <v>0</v>
      </c>
      <c r="BD28" s="39">
        <f t="shared" si="15"/>
        <v>0</v>
      </c>
      <c r="BE28" s="39">
        <f t="shared" si="16"/>
        <v>0</v>
      </c>
    </row>
    <row r="29" spans="2:57" ht="30" customHeight="1" x14ac:dyDescent="0.2">
      <c r="B29" s="43">
        <v>21</v>
      </c>
      <c r="C29" s="45"/>
      <c r="D29" s="45"/>
      <c r="E29" s="46"/>
      <c r="F29" s="47"/>
      <c r="G29" s="47"/>
      <c r="H29" s="47"/>
      <c r="I29" s="47"/>
      <c r="J29" s="47"/>
      <c r="K29" s="47"/>
      <c r="L29" s="47"/>
      <c r="M29" s="47"/>
      <c r="N29" s="48"/>
      <c r="O29" s="28" t="str">
        <f>IF(D29="", "", IF(COUNTIF(リスト!$B$2:$D$31, D29)&gt;=1, "光熱費", ""))</f>
        <v/>
      </c>
      <c r="P29" s="47"/>
      <c r="Q29" s="47"/>
      <c r="R29" s="47"/>
      <c r="S29" s="47"/>
      <c r="T29" s="47"/>
      <c r="U29" s="47"/>
      <c r="V29" s="47"/>
      <c r="W29" s="47"/>
      <c r="X29" s="47"/>
      <c r="Y29" s="29">
        <f t="shared" si="17"/>
        <v>0</v>
      </c>
      <c r="Z29" s="30">
        <f t="shared" si="18"/>
        <v>0</v>
      </c>
      <c r="AA29" s="28" t="str">
        <f>IF(D29="", "", VLOOKUP(D29, リスト!$B$2:$D$31, 3, FALSE))</f>
        <v/>
      </c>
      <c r="AB29" s="47"/>
      <c r="AC29" s="47"/>
      <c r="AD29" s="47"/>
      <c r="AE29" s="47"/>
      <c r="AF29" s="47"/>
      <c r="AG29" s="47"/>
      <c r="AH29" s="47"/>
      <c r="AI29" s="47"/>
      <c r="AJ29" s="47"/>
      <c r="AK29" s="29">
        <f t="shared" si="19"/>
        <v>0</v>
      </c>
      <c r="AL29" s="30">
        <f t="shared" si="5"/>
        <v>0</v>
      </c>
      <c r="AM29" s="31">
        <f t="shared" si="20"/>
        <v>0</v>
      </c>
      <c r="AN29" s="32">
        <f t="shared" si="21"/>
        <v>0</v>
      </c>
      <c r="AO29" s="49"/>
      <c r="AP29" s="50"/>
      <c r="AQ29" s="50"/>
      <c r="AR29" s="49"/>
      <c r="AS29" s="47"/>
      <c r="AT29" s="47"/>
      <c r="AU29" s="49"/>
      <c r="AV29" s="47"/>
      <c r="AW29" s="52"/>
      <c r="AX29" s="36" t="str">
        <f>IFERROR(VLOOKUP(D29,リスト!$B$2:$E$18,4, FALSE), "")</f>
        <v/>
      </c>
      <c r="AY29" s="37" t="str">
        <f t="shared" si="11"/>
        <v/>
      </c>
      <c r="AZ29" s="38" t="str" cm="1">
        <f t="array" ref="AZ29">IF(ISBLANK(D29),"",IF(ISNUMBER(MATCH(D29,リスト!$B$19:$B$31,0)),IF(COUNTIF(F29:N29,"〇")&gt;1,"error",INDEX(リスト!$B$19:$M$31,MATCH(D29,リスト!$B$19:$B$31,0),IF(COUNTIF(F29:N29,"〇")=0,4,MATCH("〇",F29:N29,0)+3))),AX29*AY29))</f>
        <v/>
      </c>
      <c r="BA29" s="39">
        <f t="shared" si="12"/>
        <v>0</v>
      </c>
      <c r="BB29" s="39">
        <f t="shared" si="13"/>
        <v>0</v>
      </c>
      <c r="BC29" s="39">
        <f t="shared" si="14"/>
        <v>0</v>
      </c>
      <c r="BD29" s="39">
        <f t="shared" si="15"/>
        <v>0</v>
      </c>
      <c r="BE29" s="39">
        <f t="shared" si="16"/>
        <v>0</v>
      </c>
    </row>
    <row r="30" spans="2:57" ht="30" customHeight="1" x14ac:dyDescent="0.2">
      <c r="B30" s="43">
        <v>22</v>
      </c>
      <c r="C30" s="45"/>
      <c r="D30" s="45"/>
      <c r="E30" s="46"/>
      <c r="F30" s="47"/>
      <c r="G30" s="47"/>
      <c r="H30" s="47"/>
      <c r="I30" s="47"/>
      <c r="J30" s="47"/>
      <c r="K30" s="47"/>
      <c r="L30" s="47"/>
      <c r="M30" s="47"/>
      <c r="N30" s="48"/>
      <c r="O30" s="28" t="str">
        <f>IF(D30="", "", IF(COUNTIF(リスト!$B$2:$D$31, D30)&gt;=1, "光熱費", ""))</f>
        <v/>
      </c>
      <c r="P30" s="47"/>
      <c r="Q30" s="47"/>
      <c r="R30" s="47"/>
      <c r="S30" s="47"/>
      <c r="T30" s="47"/>
      <c r="U30" s="47"/>
      <c r="V30" s="47"/>
      <c r="W30" s="47"/>
      <c r="X30" s="47"/>
      <c r="Y30" s="29">
        <f t="shared" si="17"/>
        <v>0</v>
      </c>
      <c r="Z30" s="30">
        <f t="shared" si="18"/>
        <v>0</v>
      </c>
      <c r="AA30" s="28" t="str">
        <f>IF(D30="", "", VLOOKUP(D30, リスト!$B$2:$D$31, 3, FALSE))</f>
        <v/>
      </c>
      <c r="AB30" s="47"/>
      <c r="AC30" s="47"/>
      <c r="AD30" s="47"/>
      <c r="AE30" s="47"/>
      <c r="AF30" s="47"/>
      <c r="AG30" s="47"/>
      <c r="AH30" s="47"/>
      <c r="AI30" s="47"/>
      <c r="AJ30" s="47"/>
      <c r="AK30" s="29">
        <f t="shared" si="19"/>
        <v>0</v>
      </c>
      <c r="AL30" s="30">
        <f t="shared" si="5"/>
        <v>0</v>
      </c>
      <c r="AM30" s="31">
        <f t="shared" si="20"/>
        <v>0</v>
      </c>
      <c r="AN30" s="32">
        <f t="shared" si="21"/>
        <v>0</v>
      </c>
      <c r="AO30" s="49"/>
      <c r="AP30" s="50"/>
      <c r="AQ30" s="50"/>
      <c r="AR30" s="49"/>
      <c r="AS30" s="47"/>
      <c r="AT30" s="47"/>
      <c r="AU30" s="49"/>
      <c r="AV30" s="47"/>
      <c r="AW30" s="52"/>
      <c r="AX30" s="36" t="str">
        <f>IFERROR(VLOOKUP(D30,リスト!$B$2:$E$18,4, FALSE), "")</f>
        <v/>
      </c>
      <c r="AY30" s="37" t="str">
        <f t="shared" si="11"/>
        <v/>
      </c>
      <c r="AZ30" s="38" t="str" cm="1">
        <f t="array" ref="AZ30">IF(ISBLANK(D30),"",IF(ISNUMBER(MATCH(D30,リスト!$B$19:$B$31,0)),IF(COUNTIF(F30:N30,"〇")&gt;1,"error",INDEX(リスト!$B$19:$M$31,MATCH(D30,リスト!$B$19:$B$31,0),IF(COUNTIF(F30:N30,"〇")=0,4,MATCH("〇",F30:N30,0)+3))),AX30*AY30))</f>
        <v/>
      </c>
      <c r="BA30" s="39">
        <f t="shared" si="12"/>
        <v>0</v>
      </c>
      <c r="BB30" s="39">
        <f t="shared" si="13"/>
        <v>0</v>
      </c>
      <c r="BC30" s="39">
        <f t="shared" si="14"/>
        <v>0</v>
      </c>
      <c r="BD30" s="39">
        <f t="shared" si="15"/>
        <v>0</v>
      </c>
      <c r="BE30" s="39">
        <f t="shared" si="16"/>
        <v>0</v>
      </c>
    </row>
    <row r="31" spans="2:57" ht="30" customHeight="1" x14ac:dyDescent="0.2">
      <c r="B31" s="43">
        <v>23</v>
      </c>
      <c r="C31" s="45"/>
      <c r="D31" s="45"/>
      <c r="E31" s="46"/>
      <c r="F31" s="47"/>
      <c r="G31" s="47"/>
      <c r="H31" s="47"/>
      <c r="I31" s="47"/>
      <c r="J31" s="47"/>
      <c r="K31" s="47"/>
      <c r="L31" s="47"/>
      <c r="M31" s="47"/>
      <c r="N31" s="48"/>
      <c r="O31" s="28" t="str">
        <f>IF(D31="", "", IF(COUNTIF(リスト!$B$2:$D$31, D31)&gt;=1, "光熱費", ""))</f>
        <v/>
      </c>
      <c r="P31" s="47"/>
      <c r="Q31" s="47"/>
      <c r="R31" s="47"/>
      <c r="S31" s="47"/>
      <c r="T31" s="47"/>
      <c r="U31" s="47"/>
      <c r="V31" s="47"/>
      <c r="W31" s="47"/>
      <c r="X31" s="47"/>
      <c r="Y31" s="29">
        <f t="shared" si="17"/>
        <v>0</v>
      </c>
      <c r="Z31" s="30">
        <f t="shared" si="18"/>
        <v>0</v>
      </c>
      <c r="AA31" s="28" t="str">
        <f>IF(D31="", "", VLOOKUP(D31, リスト!$B$2:$D$31, 3, FALSE))</f>
        <v/>
      </c>
      <c r="AB31" s="47"/>
      <c r="AC31" s="47"/>
      <c r="AD31" s="47"/>
      <c r="AE31" s="47"/>
      <c r="AF31" s="47"/>
      <c r="AG31" s="47"/>
      <c r="AH31" s="47"/>
      <c r="AI31" s="47"/>
      <c r="AJ31" s="47"/>
      <c r="AK31" s="29">
        <f t="shared" si="19"/>
        <v>0</v>
      </c>
      <c r="AL31" s="30">
        <f t="shared" si="5"/>
        <v>0</v>
      </c>
      <c r="AM31" s="31">
        <f t="shared" si="20"/>
        <v>0</v>
      </c>
      <c r="AN31" s="32">
        <f t="shared" si="21"/>
        <v>0</v>
      </c>
      <c r="AO31" s="49"/>
      <c r="AP31" s="50"/>
      <c r="AQ31" s="50"/>
      <c r="AR31" s="49"/>
      <c r="AS31" s="47"/>
      <c r="AT31" s="47"/>
      <c r="AU31" s="49"/>
      <c r="AV31" s="47"/>
      <c r="AW31" s="52"/>
      <c r="AX31" s="36" t="str">
        <f>IFERROR(VLOOKUP(D31,リスト!$B$2:$E$18,4, FALSE), "")</f>
        <v/>
      </c>
      <c r="AY31" s="37" t="str">
        <f t="shared" si="11"/>
        <v/>
      </c>
      <c r="AZ31" s="38" t="str" cm="1">
        <f t="array" ref="AZ31">IF(ISBLANK(D31),"",IF(ISNUMBER(MATCH(D31,リスト!$B$19:$B$31,0)),IF(COUNTIF(F31:N31,"〇")&gt;1,"error",INDEX(リスト!$B$19:$M$31,MATCH(D31,リスト!$B$19:$B$31,0),IF(COUNTIF(F31:N31,"〇")=0,4,MATCH("〇",F31:N31,0)+3))),AX31*AY31))</f>
        <v/>
      </c>
      <c r="BA31" s="39">
        <f t="shared" si="12"/>
        <v>0</v>
      </c>
      <c r="BB31" s="39">
        <f t="shared" si="13"/>
        <v>0</v>
      </c>
      <c r="BC31" s="39">
        <f t="shared" si="14"/>
        <v>0</v>
      </c>
      <c r="BD31" s="39">
        <f t="shared" si="15"/>
        <v>0</v>
      </c>
      <c r="BE31" s="39">
        <f t="shared" si="16"/>
        <v>0</v>
      </c>
    </row>
    <row r="32" spans="2:57" ht="30" customHeight="1" x14ac:dyDescent="0.2">
      <c r="B32" s="43">
        <v>24</v>
      </c>
      <c r="C32" s="45"/>
      <c r="D32" s="45"/>
      <c r="E32" s="46"/>
      <c r="F32" s="47"/>
      <c r="G32" s="47"/>
      <c r="H32" s="47"/>
      <c r="I32" s="47"/>
      <c r="J32" s="47"/>
      <c r="K32" s="47"/>
      <c r="L32" s="47"/>
      <c r="M32" s="47"/>
      <c r="N32" s="48"/>
      <c r="O32" s="28" t="str">
        <f>IF(D32="", "", IF(COUNTIF(リスト!$B$2:$D$31, D32)&gt;=1, "光熱費", ""))</f>
        <v/>
      </c>
      <c r="P32" s="47"/>
      <c r="Q32" s="47"/>
      <c r="R32" s="47"/>
      <c r="S32" s="47"/>
      <c r="T32" s="47"/>
      <c r="U32" s="47"/>
      <c r="V32" s="47"/>
      <c r="W32" s="47"/>
      <c r="X32" s="47"/>
      <c r="Y32" s="29">
        <f t="shared" si="17"/>
        <v>0</v>
      </c>
      <c r="Z32" s="30">
        <f t="shared" si="18"/>
        <v>0</v>
      </c>
      <c r="AA32" s="28" t="str">
        <f>IF(D32="", "", VLOOKUP(D32, リスト!$B$2:$D$31, 3, FALSE))</f>
        <v/>
      </c>
      <c r="AB32" s="47"/>
      <c r="AC32" s="47"/>
      <c r="AD32" s="47"/>
      <c r="AE32" s="47"/>
      <c r="AF32" s="47"/>
      <c r="AG32" s="47"/>
      <c r="AH32" s="47"/>
      <c r="AI32" s="47"/>
      <c r="AJ32" s="47"/>
      <c r="AK32" s="29">
        <f t="shared" si="19"/>
        <v>0</v>
      </c>
      <c r="AL32" s="30">
        <f t="shared" si="5"/>
        <v>0</v>
      </c>
      <c r="AM32" s="31">
        <f t="shared" si="20"/>
        <v>0</v>
      </c>
      <c r="AN32" s="32">
        <f t="shared" si="21"/>
        <v>0</v>
      </c>
      <c r="AO32" s="49"/>
      <c r="AP32" s="50"/>
      <c r="AQ32" s="50"/>
      <c r="AR32" s="49"/>
      <c r="AS32" s="47"/>
      <c r="AT32" s="47"/>
      <c r="AU32" s="49"/>
      <c r="AV32" s="47"/>
      <c r="AW32" s="52"/>
      <c r="AX32" s="36" t="str">
        <f>IFERROR(VLOOKUP(D32,リスト!$B$2:$E$18,4, FALSE), "")</f>
        <v/>
      </c>
      <c r="AY32" s="37" t="str">
        <f t="shared" si="11"/>
        <v/>
      </c>
      <c r="AZ32" s="38" t="str" cm="1">
        <f t="array" ref="AZ32">IF(ISBLANK(D32),"",IF(ISNUMBER(MATCH(D32,リスト!$B$19:$B$31,0)),IF(COUNTIF(F32:N32,"〇")&gt;1,"error",INDEX(リスト!$B$19:$M$31,MATCH(D32,リスト!$B$19:$B$31,0),IF(COUNTIF(F32:N32,"〇")=0,4,MATCH("〇",F32:N32,0)+3))),AX32*AY32))</f>
        <v/>
      </c>
      <c r="BA32" s="39">
        <f t="shared" si="12"/>
        <v>0</v>
      </c>
      <c r="BB32" s="39">
        <f t="shared" si="13"/>
        <v>0</v>
      </c>
      <c r="BC32" s="39">
        <f t="shared" si="14"/>
        <v>0</v>
      </c>
      <c r="BD32" s="39">
        <f t="shared" si="15"/>
        <v>0</v>
      </c>
      <c r="BE32" s="39">
        <f t="shared" si="16"/>
        <v>0</v>
      </c>
    </row>
    <row r="33" spans="2:57" ht="30" customHeight="1" x14ac:dyDescent="0.2">
      <c r="B33" s="43">
        <v>25</v>
      </c>
      <c r="C33" s="45"/>
      <c r="D33" s="45"/>
      <c r="E33" s="46"/>
      <c r="F33" s="47"/>
      <c r="G33" s="47"/>
      <c r="H33" s="47"/>
      <c r="I33" s="47"/>
      <c r="J33" s="47"/>
      <c r="K33" s="47"/>
      <c r="L33" s="47"/>
      <c r="M33" s="47"/>
      <c r="N33" s="48"/>
      <c r="O33" s="28" t="str">
        <f>IF(D33="", "", IF(COUNTIF(リスト!$B$2:$D$31, D33)&gt;=1, "光熱費", ""))</f>
        <v/>
      </c>
      <c r="P33" s="47"/>
      <c r="Q33" s="47"/>
      <c r="R33" s="47"/>
      <c r="S33" s="47"/>
      <c r="T33" s="47"/>
      <c r="U33" s="47"/>
      <c r="V33" s="47"/>
      <c r="W33" s="47"/>
      <c r="X33" s="47"/>
      <c r="Y33" s="29">
        <f t="shared" si="17"/>
        <v>0</v>
      </c>
      <c r="Z33" s="30">
        <f t="shared" si="18"/>
        <v>0</v>
      </c>
      <c r="AA33" s="28" t="str">
        <f>IF(D33="", "", VLOOKUP(D33, リスト!$B$2:$D$31, 3, FALSE))</f>
        <v/>
      </c>
      <c r="AB33" s="47"/>
      <c r="AC33" s="47"/>
      <c r="AD33" s="47"/>
      <c r="AE33" s="47"/>
      <c r="AF33" s="47"/>
      <c r="AG33" s="47"/>
      <c r="AH33" s="47"/>
      <c r="AI33" s="47"/>
      <c r="AJ33" s="47"/>
      <c r="AK33" s="29">
        <f t="shared" si="19"/>
        <v>0</v>
      </c>
      <c r="AL33" s="30">
        <f t="shared" si="5"/>
        <v>0</v>
      </c>
      <c r="AM33" s="31">
        <f t="shared" si="20"/>
        <v>0</v>
      </c>
      <c r="AN33" s="32">
        <f t="shared" si="21"/>
        <v>0</v>
      </c>
      <c r="AO33" s="49"/>
      <c r="AP33" s="50"/>
      <c r="AQ33" s="50"/>
      <c r="AR33" s="49"/>
      <c r="AS33" s="47"/>
      <c r="AT33" s="47"/>
      <c r="AU33" s="49"/>
      <c r="AV33" s="47"/>
      <c r="AW33" s="52"/>
      <c r="AX33" s="36" t="str">
        <f>IFERROR(VLOOKUP(D33,リスト!$B$2:$E$18,4, FALSE), "")</f>
        <v/>
      </c>
      <c r="AY33" s="37" t="str">
        <f t="shared" si="11"/>
        <v/>
      </c>
      <c r="AZ33" s="38" t="str" cm="1">
        <f t="array" ref="AZ33">IF(ISBLANK(D33),"",IF(ISNUMBER(MATCH(D33,リスト!$B$19:$B$31,0)),IF(COUNTIF(F33:N33,"〇")&gt;1,"error",INDEX(リスト!$B$19:$M$31,MATCH(D33,リスト!$B$19:$B$31,0),IF(COUNTIF(F33:N33,"〇")=0,4,MATCH("〇",F33:N33,0)+3))),AX33*AY33))</f>
        <v/>
      </c>
      <c r="BA33" s="39">
        <f t="shared" si="12"/>
        <v>0</v>
      </c>
      <c r="BB33" s="39">
        <f t="shared" si="13"/>
        <v>0</v>
      </c>
      <c r="BC33" s="39">
        <f t="shared" si="14"/>
        <v>0</v>
      </c>
      <c r="BD33" s="39">
        <f t="shared" si="15"/>
        <v>0</v>
      </c>
      <c r="BE33" s="39">
        <f t="shared" si="16"/>
        <v>0</v>
      </c>
    </row>
    <row r="34" spans="2:57" ht="30" customHeight="1" x14ac:dyDescent="0.2">
      <c r="B34" s="43">
        <v>26</v>
      </c>
      <c r="C34" s="45"/>
      <c r="D34" s="45"/>
      <c r="E34" s="46"/>
      <c r="F34" s="47"/>
      <c r="G34" s="47"/>
      <c r="H34" s="47"/>
      <c r="I34" s="47"/>
      <c r="J34" s="47"/>
      <c r="K34" s="47"/>
      <c r="L34" s="47"/>
      <c r="M34" s="47"/>
      <c r="N34" s="48"/>
      <c r="O34" s="28" t="str">
        <f>IF(D34="", "", IF(COUNTIF(リスト!$B$2:$D$31, D34)&gt;=1, "光熱費", ""))</f>
        <v/>
      </c>
      <c r="P34" s="47"/>
      <c r="Q34" s="47"/>
      <c r="R34" s="47"/>
      <c r="S34" s="47"/>
      <c r="T34" s="47"/>
      <c r="U34" s="47"/>
      <c r="V34" s="47"/>
      <c r="W34" s="47"/>
      <c r="X34" s="47"/>
      <c r="Y34" s="29">
        <f t="shared" si="17"/>
        <v>0</v>
      </c>
      <c r="Z34" s="30">
        <f t="shared" si="18"/>
        <v>0</v>
      </c>
      <c r="AA34" s="28" t="str">
        <f>IF(D34="", "", VLOOKUP(D34, リスト!$B$2:$D$31, 3, FALSE))</f>
        <v/>
      </c>
      <c r="AB34" s="47"/>
      <c r="AC34" s="47"/>
      <c r="AD34" s="47"/>
      <c r="AE34" s="47"/>
      <c r="AF34" s="47"/>
      <c r="AG34" s="47"/>
      <c r="AH34" s="47"/>
      <c r="AI34" s="47"/>
      <c r="AJ34" s="47"/>
      <c r="AK34" s="29">
        <f t="shared" si="19"/>
        <v>0</v>
      </c>
      <c r="AL34" s="30">
        <f t="shared" si="5"/>
        <v>0</v>
      </c>
      <c r="AM34" s="31">
        <f t="shared" si="20"/>
        <v>0</v>
      </c>
      <c r="AN34" s="32">
        <f t="shared" si="21"/>
        <v>0</v>
      </c>
      <c r="AO34" s="49"/>
      <c r="AP34" s="50"/>
      <c r="AQ34" s="50"/>
      <c r="AR34" s="49"/>
      <c r="AS34" s="47"/>
      <c r="AT34" s="47"/>
      <c r="AU34" s="49"/>
      <c r="AV34" s="47"/>
      <c r="AW34" s="52"/>
      <c r="AX34" s="36" t="str">
        <f>IFERROR(VLOOKUP(D34,リスト!$B$2:$E$18,4, FALSE), "")</f>
        <v/>
      </c>
      <c r="AY34" s="37" t="str">
        <f t="shared" si="11"/>
        <v/>
      </c>
      <c r="AZ34" s="38" t="str" cm="1">
        <f t="array" ref="AZ34">IF(ISBLANK(D34),"",IF(ISNUMBER(MATCH(D34,リスト!$B$19:$B$31,0)),IF(COUNTIF(F34:N34,"〇")&gt;1,"error",INDEX(リスト!$B$19:$M$31,MATCH(D34,リスト!$B$19:$B$31,0),IF(COUNTIF(F34:N34,"〇")=0,4,MATCH("〇",F34:N34,0)+3))),AX34*AY34))</f>
        <v/>
      </c>
      <c r="BA34" s="39">
        <f t="shared" si="12"/>
        <v>0</v>
      </c>
      <c r="BB34" s="39">
        <f t="shared" si="13"/>
        <v>0</v>
      </c>
      <c r="BC34" s="39">
        <f t="shared" si="14"/>
        <v>0</v>
      </c>
      <c r="BD34" s="39">
        <f t="shared" si="15"/>
        <v>0</v>
      </c>
      <c r="BE34" s="39">
        <f t="shared" si="16"/>
        <v>0</v>
      </c>
    </row>
    <row r="35" spans="2:57" ht="30" customHeight="1" x14ac:dyDescent="0.2">
      <c r="B35" s="43">
        <v>27</v>
      </c>
      <c r="C35" s="45"/>
      <c r="D35" s="45"/>
      <c r="E35" s="46"/>
      <c r="F35" s="47"/>
      <c r="G35" s="47"/>
      <c r="H35" s="47"/>
      <c r="I35" s="47"/>
      <c r="J35" s="47"/>
      <c r="K35" s="47"/>
      <c r="L35" s="47"/>
      <c r="M35" s="47"/>
      <c r="N35" s="48"/>
      <c r="O35" s="28" t="str">
        <f>IF(D35="", "", IF(COUNTIF(リスト!$B$2:$D$31, D35)&gt;=1, "光熱費", ""))</f>
        <v/>
      </c>
      <c r="P35" s="47"/>
      <c r="Q35" s="47"/>
      <c r="R35" s="47"/>
      <c r="S35" s="47"/>
      <c r="T35" s="47"/>
      <c r="U35" s="47"/>
      <c r="V35" s="47"/>
      <c r="W35" s="47"/>
      <c r="X35" s="47"/>
      <c r="Y35" s="29">
        <f t="shared" si="17"/>
        <v>0</v>
      </c>
      <c r="Z35" s="30">
        <f t="shared" si="18"/>
        <v>0</v>
      </c>
      <c r="AA35" s="28" t="str">
        <f>IF(D35="", "", VLOOKUP(D35, リスト!$B$2:$D$31, 3, FALSE))</f>
        <v/>
      </c>
      <c r="AB35" s="47"/>
      <c r="AC35" s="47"/>
      <c r="AD35" s="47"/>
      <c r="AE35" s="47"/>
      <c r="AF35" s="47"/>
      <c r="AG35" s="47"/>
      <c r="AH35" s="47"/>
      <c r="AI35" s="47"/>
      <c r="AJ35" s="47"/>
      <c r="AK35" s="29">
        <f t="shared" si="19"/>
        <v>0</v>
      </c>
      <c r="AL35" s="30">
        <f t="shared" si="5"/>
        <v>0</v>
      </c>
      <c r="AM35" s="31">
        <f t="shared" si="20"/>
        <v>0</v>
      </c>
      <c r="AN35" s="32">
        <f t="shared" si="21"/>
        <v>0</v>
      </c>
      <c r="AO35" s="49"/>
      <c r="AP35" s="50"/>
      <c r="AQ35" s="50"/>
      <c r="AR35" s="49"/>
      <c r="AS35" s="47"/>
      <c r="AT35" s="47"/>
      <c r="AU35" s="49"/>
      <c r="AV35" s="47"/>
      <c r="AW35" s="52"/>
      <c r="AX35" s="36" t="str">
        <f>IFERROR(VLOOKUP(D35,リスト!$B$2:$E$18,4, FALSE), "")</f>
        <v/>
      </c>
      <c r="AY35" s="37" t="str">
        <f t="shared" si="11"/>
        <v/>
      </c>
      <c r="AZ35" s="38" t="str" cm="1">
        <f t="array" ref="AZ35">IF(ISBLANK(D35),"",IF(ISNUMBER(MATCH(D35,リスト!$B$19:$B$31,0)),IF(COUNTIF(F35:N35,"〇")&gt;1,"error",INDEX(リスト!$B$19:$M$31,MATCH(D35,リスト!$B$19:$B$31,0),IF(COUNTIF(F35:N35,"〇")=0,4,MATCH("〇",F35:N35,0)+3))),AX35*AY35))</f>
        <v/>
      </c>
      <c r="BA35" s="39">
        <f t="shared" si="12"/>
        <v>0</v>
      </c>
      <c r="BB35" s="39">
        <f t="shared" si="13"/>
        <v>0</v>
      </c>
      <c r="BC35" s="39">
        <f t="shared" si="14"/>
        <v>0</v>
      </c>
      <c r="BD35" s="39">
        <f t="shared" si="15"/>
        <v>0</v>
      </c>
      <c r="BE35" s="39">
        <f t="shared" si="16"/>
        <v>0</v>
      </c>
    </row>
    <row r="36" spans="2:57" ht="30" customHeight="1" x14ac:dyDescent="0.2">
      <c r="B36" s="43">
        <v>28</v>
      </c>
      <c r="C36" s="45"/>
      <c r="D36" s="45"/>
      <c r="E36" s="46"/>
      <c r="F36" s="47"/>
      <c r="G36" s="47"/>
      <c r="H36" s="47"/>
      <c r="I36" s="47"/>
      <c r="J36" s="47"/>
      <c r="K36" s="47"/>
      <c r="L36" s="47"/>
      <c r="M36" s="47"/>
      <c r="N36" s="48"/>
      <c r="O36" s="28" t="str">
        <f>IF(D36="", "", IF(COUNTIF(リスト!$B$2:$D$31, D36)&gt;=1, "光熱費", ""))</f>
        <v/>
      </c>
      <c r="P36" s="47"/>
      <c r="Q36" s="47"/>
      <c r="R36" s="47"/>
      <c r="S36" s="47"/>
      <c r="T36" s="47"/>
      <c r="U36" s="47"/>
      <c r="V36" s="47"/>
      <c r="W36" s="47"/>
      <c r="X36" s="47"/>
      <c r="Y36" s="29">
        <f t="shared" si="17"/>
        <v>0</v>
      </c>
      <c r="Z36" s="30">
        <f t="shared" si="18"/>
        <v>0</v>
      </c>
      <c r="AA36" s="28" t="str">
        <f>IF(D36="", "", VLOOKUP(D36, リスト!$B$2:$D$31, 3, FALSE))</f>
        <v/>
      </c>
      <c r="AB36" s="47"/>
      <c r="AC36" s="47"/>
      <c r="AD36" s="47"/>
      <c r="AE36" s="47"/>
      <c r="AF36" s="47"/>
      <c r="AG36" s="47"/>
      <c r="AH36" s="47"/>
      <c r="AI36" s="47"/>
      <c r="AJ36" s="47"/>
      <c r="AK36" s="29">
        <f t="shared" si="19"/>
        <v>0</v>
      </c>
      <c r="AL36" s="30">
        <f t="shared" si="5"/>
        <v>0</v>
      </c>
      <c r="AM36" s="31">
        <f t="shared" si="20"/>
        <v>0</v>
      </c>
      <c r="AN36" s="32">
        <f t="shared" si="21"/>
        <v>0</v>
      </c>
      <c r="AO36" s="49"/>
      <c r="AP36" s="50"/>
      <c r="AQ36" s="50"/>
      <c r="AR36" s="49"/>
      <c r="AS36" s="47"/>
      <c r="AT36" s="47"/>
      <c r="AU36" s="49"/>
      <c r="AV36" s="47"/>
      <c r="AW36" s="52"/>
      <c r="AX36" s="36" t="str">
        <f>IFERROR(VLOOKUP(D36,リスト!$B$2:$E$18,4, FALSE), "")</f>
        <v/>
      </c>
      <c r="AY36" s="37" t="str">
        <f t="shared" si="11"/>
        <v/>
      </c>
      <c r="AZ36" s="38" t="str" cm="1">
        <f t="array" ref="AZ36">IF(ISBLANK(D36),"",IF(ISNUMBER(MATCH(D36,リスト!$B$19:$B$31,0)),IF(COUNTIF(F36:N36,"〇")&gt;1,"error",INDEX(リスト!$B$19:$M$31,MATCH(D36,リスト!$B$19:$B$31,0),IF(COUNTIF(F36:N36,"〇")=0,4,MATCH("〇",F36:N36,0)+3))),AX36*AY36))</f>
        <v/>
      </c>
      <c r="BA36" s="39">
        <f t="shared" si="12"/>
        <v>0</v>
      </c>
      <c r="BB36" s="39">
        <f t="shared" si="13"/>
        <v>0</v>
      </c>
      <c r="BC36" s="39">
        <f t="shared" si="14"/>
        <v>0</v>
      </c>
      <c r="BD36" s="39">
        <f t="shared" si="15"/>
        <v>0</v>
      </c>
      <c r="BE36" s="39">
        <f t="shared" si="16"/>
        <v>0</v>
      </c>
    </row>
    <row r="37" spans="2:57" ht="30" customHeight="1" x14ac:dyDescent="0.2">
      <c r="B37" s="43">
        <v>29</v>
      </c>
      <c r="C37" s="45"/>
      <c r="D37" s="45"/>
      <c r="E37" s="46"/>
      <c r="F37" s="47"/>
      <c r="G37" s="47"/>
      <c r="H37" s="47"/>
      <c r="I37" s="47"/>
      <c r="J37" s="47"/>
      <c r="K37" s="47"/>
      <c r="L37" s="47"/>
      <c r="M37" s="47"/>
      <c r="N37" s="48"/>
      <c r="O37" s="28" t="str">
        <f>IF(D37="", "", IF(COUNTIF(リスト!$B$2:$D$31, D37)&gt;=1, "光熱費", ""))</f>
        <v/>
      </c>
      <c r="P37" s="47"/>
      <c r="Q37" s="47"/>
      <c r="R37" s="47"/>
      <c r="S37" s="47"/>
      <c r="T37" s="47"/>
      <c r="U37" s="47"/>
      <c r="V37" s="47"/>
      <c r="W37" s="47"/>
      <c r="X37" s="47"/>
      <c r="Y37" s="29">
        <f t="shared" si="17"/>
        <v>0</v>
      </c>
      <c r="Z37" s="30">
        <f t="shared" si="18"/>
        <v>0</v>
      </c>
      <c r="AA37" s="28" t="str">
        <f>IF(D37="", "", VLOOKUP(D37, リスト!$B$2:$D$31, 3, FALSE))</f>
        <v/>
      </c>
      <c r="AB37" s="47"/>
      <c r="AC37" s="47"/>
      <c r="AD37" s="47"/>
      <c r="AE37" s="47"/>
      <c r="AF37" s="47"/>
      <c r="AG37" s="47"/>
      <c r="AH37" s="47"/>
      <c r="AI37" s="47"/>
      <c r="AJ37" s="47"/>
      <c r="AK37" s="29">
        <f t="shared" si="19"/>
        <v>0</v>
      </c>
      <c r="AL37" s="30">
        <f t="shared" si="5"/>
        <v>0</v>
      </c>
      <c r="AM37" s="31">
        <f t="shared" si="20"/>
        <v>0</v>
      </c>
      <c r="AN37" s="32">
        <f t="shared" si="21"/>
        <v>0</v>
      </c>
      <c r="AO37" s="49"/>
      <c r="AP37" s="50"/>
      <c r="AQ37" s="50"/>
      <c r="AR37" s="49"/>
      <c r="AS37" s="47"/>
      <c r="AT37" s="47"/>
      <c r="AU37" s="49"/>
      <c r="AV37" s="47"/>
      <c r="AW37" s="52"/>
      <c r="AX37" s="36" t="str">
        <f>IFERROR(VLOOKUP(D37,リスト!$B$2:$E$18,4, FALSE), "")</f>
        <v/>
      </c>
      <c r="AY37" s="37" t="str">
        <f t="shared" si="11"/>
        <v/>
      </c>
      <c r="AZ37" s="38" t="str" cm="1">
        <f t="array" ref="AZ37">IF(ISBLANK(D37),"",IF(ISNUMBER(MATCH(D37,リスト!$B$19:$B$31,0)),IF(COUNTIF(F37:N37,"〇")&gt;1,"error",INDEX(リスト!$B$19:$M$31,MATCH(D37,リスト!$B$19:$B$31,0),IF(COUNTIF(F37:N37,"〇")=0,4,MATCH("〇",F37:N37,0)+3))),AX37*AY37))</f>
        <v/>
      </c>
      <c r="BA37" s="39">
        <f t="shared" si="12"/>
        <v>0</v>
      </c>
      <c r="BB37" s="39">
        <f t="shared" si="13"/>
        <v>0</v>
      </c>
      <c r="BC37" s="39">
        <f t="shared" si="14"/>
        <v>0</v>
      </c>
      <c r="BD37" s="39">
        <f t="shared" si="15"/>
        <v>0</v>
      </c>
      <c r="BE37" s="39">
        <f t="shared" si="16"/>
        <v>0</v>
      </c>
    </row>
    <row r="38" spans="2:57" ht="30" customHeight="1" x14ac:dyDescent="0.2">
      <c r="B38" s="43">
        <v>30</v>
      </c>
      <c r="C38" s="45"/>
      <c r="D38" s="45"/>
      <c r="E38" s="46"/>
      <c r="F38" s="47"/>
      <c r="G38" s="47"/>
      <c r="H38" s="47"/>
      <c r="I38" s="47"/>
      <c r="J38" s="47"/>
      <c r="K38" s="47"/>
      <c r="L38" s="47"/>
      <c r="M38" s="47"/>
      <c r="N38" s="48"/>
      <c r="O38" s="28" t="str">
        <f>IF(D38="", "", IF(COUNTIF(リスト!$B$2:$D$31, D38)&gt;=1, "光熱費", ""))</f>
        <v/>
      </c>
      <c r="P38" s="47"/>
      <c r="Q38" s="47"/>
      <c r="R38" s="47"/>
      <c r="S38" s="47"/>
      <c r="T38" s="47"/>
      <c r="U38" s="47"/>
      <c r="V38" s="47"/>
      <c r="W38" s="47"/>
      <c r="X38" s="47"/>
      <c r="Y38" s="29">
        <f t="shared" si="17"/>
        <v>0</v>
      </c>
      <c r="Z38" s="30">
        <f t="shared" si="18"/>
        <v>0</v>
      </c>
      <c r="AA38" s="28" t="str">
        <f>IF(D38="", "", VLOOKUP(D38, リスト!$B$2:$D$31, 3, FALSE))</f>
        <v/>
      </c>
      <c r="AB38" s="47"/>
      <c r="AC38" s="47"/>
      <c r="AD38" s="47"/>
      <c r="AE38" s="47"/>
      <c r="AF38" s="47"/>
      <c r="AG38" s="47"/>
      <c r="AH38" s="47"/>
      <c r="AI38" s="47"/>
      <c r="AJ38" s="47"/>
      <c r="AK38" s="29">
        <f t="shared" si="19"/>
        <v>0</v>
      </c>
      <c r="AL38" s="30">
        <f t="shared" si="5"/>
        <v>0</v>
      </c>
      <c r="AM38" s="31">
        <f t="shared" si="20"/>
        <v>0</v>
      </c>
      <c r="AN38" s="32">
        <f t="shared" si="21"/>
        <v>0</v>
      </c>
      <c r="AO38" s="49"/>
      <c r="AP38" s="50"/>
      <c r="AQ38" s="50"/>
      <c r="AR38" s="49"/>
      <c r="AS38" s="47"/>
      <c r="AT38" s="47"/>
      <c r="AU38" s="49"/>
      <c r="AV38" s="47"/>
      <c r="AW38" s="52"/>
      <c r="AX38" s="36" t="str">
        <f>IFERROR(VLOOKUP(D38,リスト!$B$2:$E$18,4, FALSE), "")</f>
        <v/>
      </c>
      <c r="AY38" s="37" t="str">
        <f t="shared" si="11"/>
        <v/>
      </c>
      <c r="AZ38" s="38" t="str" cm="1">
        <f t="array" ref="AZ38">IF(ISBLANK(D38),"",IF(ISNUMBER(MATCH(D38,リスト!$B$19:$B$31,0)),IF(COUNTIF(F38:N38,"〇")&gt;1,"error",INDEX(リスト!$B$19:$M$31,MATCH(D38,リスト!$B$19:$B$31,0),IF(COUNTIF(F38:N38,"〇")=0,4,MATCH("〇",F38:N38,0)+3))),AX38*AY38))</f>
        <v/>
      </c>
      <c r="BA38" s="39">
        <f t="shared" si="12"/>
        <v>0</v>
      </c>
      <c r="BB38" s="39">
        <f t="shared" si="13"/>
        <v>0</v>
      </c>
      <c r="BC38" s="39">
        <f t="shared" si="14"/>
        <v>0</v>
      </c>
      <c r="BD38" s="39">
        <f t="shared" si="15"/>
        <v>0</v>
      </c>
      <c r="BE38" s="39">
        <f t="shared" si="16"/>
        <v>0</v>
      </c>
    </row>
    <row r="39" spans="2:57" ht="30" customHeight="1" x14ac:dyDescent="0.2">
      <c r="B39" s="43">
        <v>31</v>
      </c>
      <c r="C39" s="45"/>
      <c r="D39" s="45"/>
      <c r="E39" s="46"/>
      <c r="F39" s="47"/>
      <c r="G39" s="47"/>
      <c r="H39" s="47"/>
      <c r="I39" s="47"/>
      <c r="J39" s="47"/>
      <c r="K39" s="47"/>
      <c r="L39" s="47"/>
      <c r="M39" s="47"/>
      <c r="N39" s="48"/>
      <c r="O39" s="28" t="str">
        <f>IF(D39="", "", IF(COUNTIF(リスト!$B$2:$D$31, D39)&gt;=1, "光熱費", ""))</f>
        <v/>
      </c>
      <c r="P39" s="47"/>
      <c r="Q39" s="47"/>
      <c r="R39" s="47"/>
      <c r="S39" s="47"/>
      <c r="T39" s="47"/>
      <c r="U39" s="47"/>
      <c r="V39" s="47"/>
      <c r="W39" s="47"/>
      <c r="X39" s="47"/>
      <c r="Y39" s="29">
        <f t="shared" si="17"/>
        <v>0</v>
      </c>
      <c r="Z39" s="30">
        <f t="shared" si="18"/>
        <v>0</v>
      </c>
      <c r="AA39" s="28" t="str">
        <f>IF(D39="", "", VLOOKUP(D39, リスト!$B$2:$D$31, 3, FALSE))</f>
        <v/>
      </c>
      <c r="AB39" s="47"/>
      <c r="AC39" s="47"/>
      <c r="AD39" s="47"/>
      <c r="AE39" s="47"/>
      <c r="AF39" s="47"/>
      <c r="AG39" s="47"/>
      <c r="AH39" s="47"/>
      <c r="AI39" s="47"/>
      <c r="AJ39" s="47"/>
      <c r="AK39" s="29">
        <f t="shared" si="19"/>
        <v>0</v>
      </c>
      <c r="AL39" s="30">
        <f t="shared" si="5"/>
        <v>0</v>
      </c>
      <c r="AM39" s="31">
        <f t="shared" si="20"/>
        <v>0</v>
      </c>
      <c r="AN39" s="32">
        <f t="shared" si="21"/>
        <v>0</v>
      </c>
      <c r="AO39" s="49"/>
      <c r="AP39" s="50"/>
      <c r="AQ39" s="50"/>
      <c r="AR39" s="49"/>
      <c r="AS39" s="47"/>
      <c r="AT39" s="47"/>
      <c r="AU39" s="49"/>
      <c r="AV39" s="47"/>
      <c r="AW39" s="52"/>
      <c r="AX39" s="36" t="str">
        <f>IFERROR(VLOOKUP(D39,リスト!$B$2:$E$18,4, FALSE), "")</f>
        <v/>
      </c>
      <c r="AY39" s="37" t="str">
        <f t="shared" si="11"/>
        <v/>
      </c>
      <c r="AZ39" s="38" t="str" cm="1">
        <f t="array" ref="AZ39">IF(ISBLANK(D39),"",IF(ISNUMBER(MATCH(D39,リスト!$B$19:$B$31,0)),IF(COUNTIF(F39:N39,"〇")&gt;1,"error",INDEX(リスト!$B$19:$M$31,MATCH(D39,リスト!$B$19:$B$31,0),IF(COUNTIF(F39:N39,"〇")=0,4,MATCH("〇",F39:N39,0)+3))),AX39*AY39))</f>
        <v/>
      </c>
      <c r="BA39" s="39">
        <f t="shared" si="12"/>
        <v>0</v>
      </c>
      <c r="BB39" s="39">
        <f t="shared" si="13"/>
        <v>0</v>
      </c>
      <c r="BC39" s="39">
        <f t="shared" si="14"/>
        <v>0</v>
      </c>
      <c r="BD39" s="39">
        <f t="shared" si="15"/>
        <v>0</v>
      </c>
      <c r="BE39" s="39">
        <f t="shared" si="16"/>
        <v>0</v>
      </c>
    </row>
    <row r="40" spans="2:57" ht="30" customHeight="1" x14ac:dyDescent="0.2">
      <c r="B40" s="43">
        <v>32</v>
      </c>
      <c r="C40" s="45"/>
      <c r="D40" s="45"/>
      <c r="E40" s="46"/>
      <c r="F40" s="47"/>
      <c r="G40" s="47"/>
      <c r="H40" s="47"/>
      <c r="I40" s="47"/>
      <c r="J40" s="47"/>
      <c r="K40" s="47"/>
      <c r="L40" s="47"/>
      <c r="M40" s="47"/>
      <c r="N40" s="48"/>
      <c r="O40" s="28" t="str">
        <f>IF(D40="", "", IF(COUNTIF(リスト!$B$2:$D$31, D40)&gt;=1, "光熱費", ""))</f>
        <v/>
      </c>
      <c r="P40" s="47"/>
      <c r="Q40" s="47"/>
      <c r="R40" s="47"/>
      <c r="S40" s="47"/>
      <c r="T40" s="47"/>
      <c r="U40" s="47"/>
      <c r="V40" s="47"/>
      <c r="W40" s="47"/>
      <c r="X40" s="47"/>
      <c r="Y40" s="29">
        <f t="shared" si="17"/>
        <v>0</v>
      </c>
      <c r="Z40" s="30">
        <f t="shared" si="18"/>
        <v>0</v>
      </c>
      <c r="AA40" s="28" t="str">
        <f>IF(D40="", "", VLOOKUP(D40, リスト!$B$2:$D$31, 3, FALSE))</f>
        <v/>
      </c>
      <c r="AB40" s="47"/>
      <c r="AC40" s="47"/>
      <c r="AD40" s="47"/>
      <c r="AE40" s="47"/>
      <c r="AF40" s="47"/>
      <c r="AG40" s="47"/>
      <c r="AH40" s="47"/>
      <c r="AI40" s="47"/>
      <c r="AJ40" s="47"/>
      <c r="AK40" s="29">
        <f t="shared" si="19"/>
        <v>0</v>
      </c>
      <c r="AL40" s="30">
        <f t="shared" si="5"/>
        <v>0</v>
      </c>
      <c r="AM40" s="31">
        <f t="shared" si="20"/>
        <v>0</v>
      </c>
      <c r="AN40" s="32">
        <f t="shared" si="21"/>
        <v>0</v>
      </c>
      <c r="AO40" s="49"/>
      <c r="AP40" s="50"/>
      <c r="AQ40" s="50"/>
      <c r="AR40" s="49"/>
      <c r="AS40" s="47"/>
      <c r="AT40" s="47"/>
      <c r="AU40" s="49"/>
      <c r="AV40" s="47"/>
      <c r="AW40" s="52"/>
      <c r="AX40" s="36" t="str">
        <f>IFERROR(VLOOKUP(D40,リスト!$B$2:$E$18,4, FALSE), "")</f>
        <v/>
      </c>
      <c r="AY40" s="37" t="str">
        <f t="shared" si="11"/>
        <v/>
      </c>
      <c r="AZ40" s="38" t="str" cm="1">
        <f t="array" ref="AZ40">IF(ISBLANK(D40),"",IF(ISNUMBER(MATCH(D40,リスト!$B$19:$B$31,0)),IF(COUNTIF(F40:N40,"〇")&gt;1,"error",INDEX(リスト!$B$19:$M$31,MATCH(D40,リスト!$B$19:$B$31,0),IF(COUNTIF(F40:N40,"〇")=0,4,MATCH("〇",F40:N40,0)+3))),AX40*AY40))</f>
        <v/>
      </c>
      <c r="BA40" s="39">
        <f t="shared" si="12"/>
        <v>0</v>
      </c>
      <c r="BB40" s="39">
        <f t="shared" si="13"/>
        <v>0</v>
      </c>
      <c r="BC40" s="39">
        <f t="shared" si="14"/>
        <v>0</v>
      </c>
      <c r="BD40" s="39">
        <f t="shared" si="15"/>
        <v>0</v>
      </c>
      <c r="BE40" s="39">
        <f t="shared" si="16"/>
        <v>0</v>
      </c>
    </row>
    <row r="41" spans="2:57" ht="30" customHeight="1" x14ac:dyDescent="0.2">
      <c r="B41" s="43">
        <v>33</v>
      </c>
      <c r="C41" s="45"/>
      <c r="D41" s="45"/>
      <c r="E41" s="46"/>
      <c r="F41" s="47"/>
      <c r="G41" s="47"/>
      <c r="H41" s="47"/>
      <c r="I41" s="47"/>
      <c r="J41" s="47"/>
      <c r="K41" s="47"/>
      <c r="L41" s="47"/>
      <c r="M41" s="47"/>
      <c r="N41" s="48"/>
      <c r="O41" s="28" t="str">
        <f>IF(D41="", "", IF(COUNTIF(リスト!$B$2:$D$31, D41)&gt;=1, "光熱費", ""))</f>
        <v/>
      </c>
      <c r="P41" s="47"/>
      <c r="Q41" s="47"/>
      <c r="R41" s="47"/>
      <c r="S41" s="47"/>
      <c r="T41" s="47"/>
      <c r="U41" s="47"/>
      <c r="V41" s="47"/>
      <c r="W41" s="47"/>
      <c r="X41" s="47"/>
      <c r="Y41" s="29">
        <f t="shared" si="17"/>
        <v>0</v>
      </c>
      <c r="Z41" s="30">
        <f t="shared" si="18"/>
        <v>0</v>
      </c>
      <c r="AA41" s="28" t="str">
        <f>IF(D41="", "", VLOOKUP(D41, リスト!$B$2:$D$31, 3, FALSE))</f>
        <v/>
      </c>
      <c r="AB41" s="47"/>
      <c r="AC41" s="47"/>
      <c r="AD41" s="47"/>
      <c r="AE41" s="47"/>
      <c r="AF41" s="47"/>
      <c r="AG41" s="47"/>
      <c r="AH41" s="47"/>
      <c r="AI41" s="47"/>
      <c r="AJ41" s="47"/>
      <c r="AK41" s="29">
        <f t="shared" si="19"/>
        <v>0</v>
      </c>
      <c r="AL41" s="30">
        <f t="shared" si="5"/>
        <v>0</v>
      </c>
      <c r="AM41" s="31">
        <f t="shared" si="20"/>
        <v>0</v>
      </c>
      <c r="AN41" s="32">
        <f t="shared" si="21"/>
        <v>0</v>
      </c>
      <c r="AO41" s="49"/>
      <c r="AP41" s="50"/>
      <c r="AQ41" s="50"/>
      <c r="AR41" s="49"/>
      <c r="AS41" s="47"/>
      <c r="AT41" s="47"/>
      <c r="AU41" s="49"/>
      <c r="AV41" s="47"/>
      <c r="AW41" s="52"/>
      <c r="AX41" s="36" t="str">
        <f>IFERROR(VLOOKUP(D41,リスト!$B$2:$E$18,4, FALSE), "")</f>
        <v/>
      </c>
      <c r="AY41" s="37" t="str">
        <f t="shared" si="11"/>
        <v/>
      </c>
      <c r="AZ41" s="38" t="str" cm="1">
        <f t="array" ref="AZ41">IF(ISBLANK(D41),"",IF(ISNUMBER(MATCH(D41,リスト!$B$19:$B$31,0)),IF(COUNTIF(F41:N41,"〇")&gt;1,"error",INDEX(リスト!$B$19:$M$31,MATCH(D41,リスト!$B$19:$B$31,0),IF(COUNTIF(F41:N41,"〇")=0,4,MATCH("〇",F41:N41,0)+3))),AX41*AY41))</f>
        <v/>
      </c>
      <c r="BA41" s="39">
        <f t="shared" si="12"/>
        <v>0</v>
      </c>
      <c r="BB41" s="39">
        <f t="shared" si="13"/>
        <v>0</v>
      </c>
      <c r="BC41" s="39">
        <f t="shared" si="14"/>
        <v>0</v>
      </c>
      <c r="BD41" s="39">
        <f t="shared" si="15"/>
        <v>0</v>
      </c>
      <c r="BE41" s="39">
        <f t="shared" si="16"/>
        <v>0</v>
      </c>
    </row>
    <row r="42" spans="2:57" ht="30" customHeight="1" x14ac:dyDescent="0.2">
      <c r="B42" s="43">
        <v>34</v>
      </c>
      <c r="C42" s="45"/>
      <c r="D42" s="45"/>
      <c r="E42" s="46"/>
      <c r="F42" s="47"/>
      <c r="G42" s="47"/>
      <c r="H42" s="47"/>
      <c r="I42" s="47"/>
      <c r="J42" s="47"/>
      <c r="K42" s="47"/>
      <c r="L42" s="47"/>
      <c r="M42" s="47"/>
      <c r="N42" s="48"/>
      <c r="O42" s="28" t="str">
        <f>IF(D42="", "", IF(COUNTIF(リスト!$B$2:$D$31, D42)&gt;=1, "光熱費", ""))</f>
        <v/>
      </c>
      <c r="P42" s="47"/>
      <c r="Q42" s="47"/>
      <c r="R42" s="47"/>
      <c r="S42" s="47"/>
      <c r="T42" s="47"/>
      <c r="U42" s="47"/>
      <c r="V42" s="47"/>
      <c r="W42" s="47"/>
      <c r="X42" s="47"/>
      <c r="Y42" s="29">
        <f t="shared" si="17"/>
        <v>0</v>
      </c>
      <c r="Z42" s="30">
        <f t="shared" si="18"/>
        <v>0</v>
      </c>
      <c r="AA42" s="28" t="str">
        <f>IF(D42="", "", VLOOKUP(D42, リスト!$B$2:$D$31, 3, FALSE))</f>
        <v/>
      </c>
      <c r="AB42" s="47"/>
      <c r="AC42" s="47"/>
      <c r="AD42" s="47"/>
      <c r="AE42" s="47"/>
      <c r="AF42" s="47"/>
      <c r="AG42" s="47"/>
      <c r="AH42" s="47"/>
      <c r="AI42" s="47"/>
      <c r="AJ42" s="47"/>
      <c r="AK42" s="29">
        <f t="shared" si="19"/>
        <v>0</v>
      </c>
      <c r="AL42" s="30">
        <f t="shared" si="5"/>
        <v>0</v>
      </c>
      <c r="AM42" s="31">
        <f t="shared" si="20"/>
        <v>0</v>
      </c>
      <c r="AN42" s="32">
        <f t="shared" si="21"/>
        <v>0</v>
      </c>
      <c r="AO42" s="49"/>
      <c r="AP42" s="50"/>
      <c r="AQ42" s="50"/>
      <c r="AR42" s="49"/>
      <c r="AS42" s="47"/>
      <c r="AT42" s="47"/>
      <c r="AU42" s="49"/>
      <c r="AV42" s="47"/>
      <c r="AW42" s="52"/>
      <c r="AX42" s="36" t="str">
        <f>IFERROR(VLOOKUP(D42,リスト!$B$2:$E$18,4, FALSE), "")</f>
        <v/>
      </c>
      <c r="AY42" s="37" t="str">
        <f t="shared" si="11"/>
        <v/>
      </c>
      <c r="AZ42" s="38" t="str" cm="1">
        <f t="array" ref="AZ42">IF(ISBLANK(D42),"",IF(ISNUMBER(MATCH(D42,リスト!$B$19:$B$31,0)),IF(COUNTIF(F42:N42,"〇")&gt;1,"error",INDEX(リスト!$B$19:$M$31,MATCH(D42,リスト!$B$19:$B$31,0),IF(COUNTIF(F42:N42,"〇")=0,4,MATCH("〇",F42:N42,0)+3))),AX42*AY42))</f>
        <v/>
      </c>
      <c r="BA42" s="39">
        <f t="shared" si="12"/>
        <v>0</v>
      </c>
      <c r="BB42" s="39">
        <f t="shared" si="13"/>
        <v>0</v>
      </c>
      <c r="BC42" s="39">
        <f t="shared" si="14"/>
        <v>0</v>
      </c>
      <c r="BD42" s="39">
        <f t="shared" si="15"/>
        <v>0</v>
      </c>
      <c r="BE42" s="39">
        <f t="shared" si="16"/>
        <v>0</v>
      </c>
    </row>
    <row r="43" spans="2:57" ht="30" customHeight="1" x14ac:dyDescent="0.2">
      <c r="B43" s="43">
        <v>35</v>
      </c>
      <c r="C43" s="45"/>
      <c r="D43" s="45"/>
      <c r="E43" s="46"/>
      <c r="F43" s="47"/>
      <c r="G43" s="47"/>
      <c r="H43" s="47"/>
      <c r="I43" s="47"/>
      <c r="J43" s="47"/>
      <c r="K43" s="47"/>
      <c r="L43" s="47"/>
      <c r="M43" s="47"/>
      <c r="N43" s="48"/>
      <c r="O43" s="28" t="str">
        <f>IF(D43="", "", IF(COUNTIF(リスト!$B$2:$D$31, D43)&gt;=1, "光熱費", ""))</f>
        <v/>
      </c>
      <c r="P43" s="47"/>
      <c r="Q43" s="47"/>
      <c r="R43" s="47"/>
      <c r="S43" s="47"/>
      <c r="T43" s="47"/>
      <c r="U43" s="47"/>
      <c r="V43" s="47"/>
      <c r="W43" s="47"/>
      <c r="X43" s="47"/>
      <c r="Y43" s="29">
        <f t="shared" si="17"/>
        <v>0</v>
      </c>
      <c r="Z43" s="30">
        <f t="shared" si="18"/>
        <v>0</v>
      </c>
      <c r="AA43" s="28" t="str">
        <f>IF(D43="", "", VLOOKUP(D43, リスト!$B$2:$D$31, 3, FALSE))</f>
        <v/>
      </c>
      <c r="AB43" s="47"/>
      <c r="AC43" s="47"/>
      <c r="AD43" s="47"/>
      <c r="AE43" s="47"/>
      <c r="AF43" s="47"/>
      <c r="AG43" s="47"/>
      <c r="AH43" s="47"/>
      <c r="AI43" s="47"/>
      <c r="AJ43" s="47"/>
      <c r="AK43" s="29">
        <f t="shared" si="19"/>
        <v>0</v>
      </c>
      <c r="AL43" s="30">
        <f t="shared" si="5"/>
        <v>0</v>
      </c>
      <c r="AM43" s="31">
        <f t="shared" si="20"/>
        <v>0</v>
      </c>
      <c r="AN43" s="32">
        <f t="shared" si="21"/>
        <v>0</v>
      </c>
      <c r="AO43" s="49"/>
      <c r="AP43" s="50"/>
      <c r="AQ43" s="50"/>
      <c r="AR43" s="49"/>
      <c r="AS43" s="47"/>
      <c r="AT43" s="47"/>
      <c r="AU43" s="49"/>
      <c r="AV43" s="47"/>
      <c r="AW43" s="52"/>
      <c r="AX43" s="36" t="str">
        <f>IFERROR(VLOOKUP(D43,リスト!$B$2:$E$18,4, FALSE), "")</f>
        <v/>
      </c>
      <c r="AY43" s="37" t="str">
        <f t="shared" si="11"/>
        <v/>
      </c>
      <c r="AZ43" s="38" t="str" cm="1">
        <f t="array" ref="AZ43">IF(ISBLANK(D43),"",IF(ISNUMBER(MATCH(D43,リスト!$B$19:$B$31,0)),IF(COUNTIF(F43:N43,"〇")&gt;1,"error",INDEX(リスト!$B$19:$M$31,MATCH(D43,リスト!$B$19:$B$31,0),IF(COUNTIF(F43:N43,"〇")=0,4,MATCH("〇",F43:N43,0)+3))),AX43*AY43))</f>
        <v/>
      </c>
      <c r="BA43" s="39">
        <f t="shared" si="12"/>
        <v>0</v>
      </c>
      <c r="BB43" s="39">
        <f t="shared" si="13"/>
        <v>0</v>
      </c>
      <c r="BC43" s="39">
        <f t="shared" si="14"/>
        <v>0</v>
      </c>
      <c r="BD43" s="39">
        <f t="shared" si="15"/>
        <v>0</v>
      </c>
      <c r="BE43" s="39">
        <f t="shared" si="16"/>
        <v>0</v>
      </c>
    </row>
    <row r="44" spans="2:57" ht="30" customHeight="1" x14ac:dyDescent="0.2">
      <c r="B44" s="43">
        <v>36</v>
      </c>
      <c r="C44" s="45"/>
      <c r="D44" s="45"/>
      <c r="E44" s="46"/>
      <c r="F44" s="47"/>
      <c r="G44" s="47"/>
      <c r="H44" s="47"/>
      <c r="I44" s="47"/>
      <c r="J44" s="47"/>
      <c r="K44" s="47"/>
      <c r="L44" s="47"/>
      <c r="M44" s="47"/>
      <c r="N44" s="48"/>
      <c r="O44" s="28" t="str">
        <f>IF(D44="", "", IF(COUNTIF(リスト!$B$2:$D$31, D44)&gt;=1, "光熱費", ""))</f>
        <v/>
      </c>
      <c r="P44" s="47"/>
      <c r="Q44" s="47"/>
      <c r="R44" s="47"/>
      <c r="S44" s="47"/>
      <c r="T44" s="47"/>
      <c r="U44" s="47"/>
      <c r="V44" s="47"/>
      <c r="W44" s="47"/>
      <c r="X44" s="47"/>
      <c r="Y44" s="29">
        <f t="shared" si="17"/>
        <v>0</v>
      </c>
      <c r="Z44" s="30">
        <f t="shared" si="18"/>
        <v>0</v>
      </c>
      <c r="AA44" s="28" t="str">
        <f>IF(D44="", "", VLOOKUP(D44, リスト!$B$2:$D$31, 3, FALSE))</f>
        <v/>
      </c>
      <c r="AB44" s="47"/>
      <c r="AC44" s="47"/>
      <c r="AD44" s="47"/>
      <c r="AE44" s="47"/>
      <c r="AF44" s="47"/>
      <c r="AG44" s="47"/>
      <c r="AH44" s="47"/>
      <c r="AI44" s="47"/>
      <c r="AJ44" s="47"/>
      <c r="AK44" s="29">
        <f t="shared" si="19"/>
        <v>0</v>
      </c>
      <c r="AL44" s="30">
        <f t="shared" si="5"/>
        <v>0</v>
      </c>
      <c r="AM44" s="31">
        <f t="shared" si="20"/>
        <v>0</v>
      </c>
      <c r="AN44" s="32">
        <f t="shared" si="21"/>
        <v>0</v>
      </c>
      <c r="AO44" s="49"/>
      <c r="AP44" s="50"/>
      <c r="AQ44" s="50"/>
      <c r="AR44" s="49"/>
      <c r="AS44" s="47"/>
      <c r="AT44" s="47"/>
      <c r="AU44" s="49"/>
      <c r="AV44" s="47"/>
      <c r="AW44" s="52"/>
      <c r="AX44" s="36" t="str">
        <f>IFERROR(VLOOKUP(D44,リスト!$B$2:$E$18,4, FALSE), "")</f>
        <v/>
      </c>
      <c r="AY44" s="37" t="str">
        <f t="shared" si="11"/>
        <v/>
      </c>
      <c r="AZ44" s="38" t="str" cm="1">
        <f t="array" ref="AZ44">IF(ISBLANK(D44),"",IF(ISNUMBER(MATCH(D44,リスト!$B$19:$B$31,0)),IF(COUNTIF(F44:N44,"〇")&gt;1,"error",INDEX(リスト!$B$19:$M$31,MATCH(D44,リスト!$B$19:$B$31,0),IF(COUNTIF(F44:N44,"〇")=0,4,MATCH("〇",F44:N44,0)+3))),AX44*AY44))</f>
        <v/>
      </c>
      <c r="BA44" s="39">
        <f t="shared" si="12"/>
        <v>0</v>
      </c>
      <c r="BB44" s="39">
        <f t="shared" si="13"/>
        <v>0</v>
      </c>
      <c r="BC44" s="39">
        <f t="shared" si="14"/>
        <v>0</v>
      </c>
      <c r="BD44" s="39">
        <f t="shared" si="15"/>
        <v>0</v>
      </c>
      <c r="BE44" s="39">
        <f t="shared" si="16"/>
        <v>0</v>
      </c>
    </row>
    <row r="45" spans="2:57" ht="30" customHeight="1" x14ac:dyDescent="0.2">
      <c r="B45" s="43">
        <v>37</v>
      </c>
      <c r="C45" s="45"/>
      <c r="D45" s="45"/>
      <c r="E45" s="46"/>
      <c r="F45" s="47"/>
      <c r="G45" s="47"/>
      <c r="H45" s="47"/>
      <c r="I45" s="47"/>
      <c r="J45" s="47"/>
      <c r="K45" s="47"/>
      <c r="L45" s="47"/>
      <c r="M45" s="47"/>
      <c r="N45" s="48"/>
      <c r="O45" s="28" t="str">
        <f>IF(D45="", "", IF(COUNTIF(リスト!$B$2:$D$31, D45)&gt;=1, "光熱費", ""))</f>
        <v/>
      </c>
      <c r="P45" s="47"/>
      <c r="Q45" s="47"/>
      <c r="R45" s="47"/>
      <c r="S45" s="47"/>
      <c r="T45" s="47"/>
      <c r="U45" s="47"/>
      <c r="V45" s="47"/>
      <c r="W45" s="47"/>
      <c r="X45" s="47"/>
      <c r="Y45" s="29">
        <f t="shared" si="17"/>
        <v>0</v>
      </c>
      <c r="Z45" s="30">
        <f t="shared" si="18"/>
        <v>0</v>
      </c>
      <c r="AA45" s="28" t="str">
        <f>IF(D45="", "", VLOOKUP(D45, リスト!$B$2:$D$31, 3, FALSE))</f>
        <v/>
      </c>
      <c r="AB45" s="47"/>
      <c r="AC45" s="47"/>
      <c r="AD45" s="47"/>
      <c r="AE45" s="47"/>
      <c r="AF45" s="47"/>
      <c r="AG45" s="47"/>
      <c r="AH45" s="47"/>
      <c r="AI45" s="47"/>
      <c r="AJ45" s="47"/>
      <c r="AK45" s="29">
        <f t="shared" si="19"/>
        <v>0</v>
      </c>
      <c r="AL45" s="30">
        <f t="shared" si="5"/>
        <v>0</v>
      </c>
      <c r="AM45" s="31">
        <f t="shared" si="20"/>
        <v>0</v>
      </c>
      <c r="AN45" s="32">
        <f t="shared" si="21"/>
        <v>0</v>
      </c>
      <c r="AO45" s="49"/>
      <c r="AP45" s="50"/>
      <c r="AQ45" s="50"/>
      <c r="AR45" s="49"/>
      <c r="AS45" s="47"/>
      <c r="AT45" s="47"/>
      <c r="AU45" s="49"/>
      <c r="AV45" s="47"/>
      <c r="AW45" s="52"/>
      <c r="AX45" s="36" t="str">
        <f>IFERROR(VLOOKUP(D45,リスト!$B$2:$E$18,4, FALSE), "")</f>
        <v/>
      </c>
      <c r="AY45" s="37" t="str">
        <f t="shared" si="11"/>
        <v/>
      </c>
      <c r="AZ45" s="38" t="str" cm="1">
        <f t="array" ref="AZ45">IF(ISBLANK(D45),"",IF(ISNUMBER(MATCH(D45,リスト!$B$19:$B$31,0)),IF(COUNTIF(F45:N45,"〇")&gt;1,"error",INDEX(リスト!$B$19:$M$31,MATCH(D45,リスト!$B$19:$B$31,0),IF(COUNTIF(F45:N45,"〇")=0,4,MATCH("〇",F45:N45,0)+3))),AX45*AY45))</f>
        <v/>
      </c>
      <c r="BA45" s="39">
        <f t="shared" si="12"/>
        <v>0</v>
      </c>
      <c r="BB45" s="39">
        <f t="shared" si="13"/>
        <v>0</v>
      </c>
      <c r="BC45" s="39">
        <f t="shared" si="14"/>
        <v>0</v>
      </c>
      <c r="BD45" s="39">
        <f t="shared" si="15"/>
        <v>0</v>
      </c>
      <c r="BE45" s="39">
        <f t="shared" si="16"/>
        <v>0</v>
      </c>
    </row>
    <row r="46" spans="2:57" ht="30" customHeight="1" x14ac:dyDescent="0.2">
      <c r="B46" s="43">
        <v>38</v>
      </c>
      <c r="C46" s="45"/>
      <c r="D46" s="45"/>
      <c r="E46" s="46"/>
      <c r="F46" s="47"/>
      <c r="G46" s="47"/>
      <c r="H46" s="47"/>
      <c r="I46" s="47"/>
      <c r="J46" s="47"/>
      <c r="K46" s="47"/>
      <c r="L46" s="47"/>
      <c r="M46" s="47"/>
      <c r="N46" s="48"/>
      <c r="O46" s="28" t="str">
        <f>IF(D46="", "", IF(COUNTIF(リスト!$B$2:$D$31, D46)&gt;=1, "光熱費", ""))</f>
        <v/>
      </c>
      <c r="P46" s="47"/>
      <c r="Q46" s="47"/>
      <c r="R46" s="47"/>
      <c r="S46" s="47"/>
      <c r="T46" s="47"/>
      <c r="U46" s="47"/>
      <c r="V46" s="47"/>
      <c r="W46" s="47"/>
      <c r="X46" s="47"/>
      <c r="Y46" s="29">
        <f t="shared" si="17"/>
        <v>0</v>
      </c>
      <c r="Z46" s="30">
        <f t="shared" si="18"/>
        <v>0</v>
      </c>
      <c r="AA46" s="28" t="str">
        <f>IF(D46="", "", VLOOKUP(D46, リスト!$B$2:$D$31, 3, FALSE))</f>
        <v/>
      </c>
      <c r="AB46" s="47"/>
      <c r="AC46" s="47"/>
      <c r="AD46" s="47"/>
      <c r="AE46" s="47"/>
      <c r="AF46" s="47"/>
      <c r="AG46" s="47"/>
      <c r="AH46" s="47"/>
      <c r="AI46" s="47"/>
      <c r="AJ46" s="47"/>
      <c r="AK46" s="29">
        <f t="shared" si="19"/>
        <v>0</v>
      </c>
      <c r="AL46" s="30">
        <f t="shared" si="5"/>
        <v>0</v>
      </c>
      <c r="AM46" s="31">
        <f t="shared" si="20"/>
        <v>0</v>
      </c>
      <c r="AN46" s="32">
        <f t="shared" si="21"/>
        <v>0</v>
      </c>
      <c r="AO46" s="49"/>
      <c r="AP46" s="50"/>
      <c r="AQ46" s="50"/>
      <c r="AR46" s="49"/>
      <c r="AS46" s="47"/>
      <c r="AT46" s="47"/>
      <c r="AU46" s="49"/>
      <c r="AV46" s="47"/>
      <c r="AW46" s="52"/>
      <c r="AX46" s="36" t="str">
        <f>IFERROR(VLOOKUP(D46,リスト!$B$2:$E$18,4, FALSE), "")</f>
        <v/>
      </c>
      <c r="AY46" s="37" t="str">
        <f t="shared" si="11"/>
        <v/>
      </c>
      <c r="AZ46" s="38" t="str" cm="1">
        <f t="array" ref="AZ46">IF(ISBLANK(D46),"",IF(ISNUMBER(MATCH(D46,リスト!$B$19:$B$31,0)),IF(COUNTIF(F46:N46,"〇")&gt;1,"error",INDEX(リスト!$B$19:$M$31,MATCH(D46,リスト!$B$19:$B$31,0),IF(COUNTIF(F46:N46,"〇")=0,4,MATCH("〇",F46:N46,0)+3))),AX46*AY46))</f>
        <v/>
      </c>
      <c r="BA46" s="39">
        <f t="shared" si="12"/>
        <v>0</v>
      </c>
      <c r="BB46" s="39">
        <f t="shared" si="13"/>
        <v>0</v>
      </c>
      <c r="BC46" s="39">
        <f t="shared" si="14"/>
        <v>0</v>
      </c>
      <c r="BD46" s="39">
        <f t="shared" si="15"/>
        <v>0</v>
      </c>
      <c r="BE46" s="39">
        <f t="shared" si="16"/>
        <v>0</v>
      </c>
    </row>
    <row r="47" spans="2:57" ht="30" customHeight="1" x14ac:dyDescent="0.2">
      <c r="B47" s="43">
        <v>39</v>
      </c>
      <c r="C47" s="45"/>
      <c r="D47" s="45"/>
      <c r="E47" s="46"/>
      <c r="F47" s="47"/>
      <c r="G47" s="47"/>
      <c r="H47" s="47"/>
      <c r="I47" s="47"/>
      <c r="J47" s="47"/>
      <c r="K47" s="47"/>
      <c r="L47" s="47"/>
      <c r="M47" s="47"/>
      <c r="N47" s="48"/>
      <c r="O47" s="28" t="str">
        <f>IF(D47="", "", IF(COUNTIF(リスト!$B$2:$D$31, D47)&gt;=1, "光熱費", ""))</f>
        <v/>
      </c>
      <c r="P47" s="47"/>
      <c r="Q47" s="47"/>
      <c r="R47" s="47"/>
      <c r="S47" s="47"/>
      <c r="T47" s="47"/>
      <c r="U47" s="47"/>
      <c r="V47" s="47"/>
      <c r="W47" s="47"/>
      <c r="X47" s="47"/>
      <c r="Y47" s="29">
        <f t="shared" si="17"/>
        <v>0</v>
      </c>
      <c r="Z47" s="30">
        <f t="shared" si="18"/>
        <v>0</v>
      </c>
      <c r="AA47" s="28" t="str">
        <f>IF(D47="", "", VLOOKUP(D47, リスト!$B$2:$D$31, 3, FALSE))</f>
        <v/>
      </c>
      <c r="AB47" s="47"/>
      <c r="AC47" s="47"/>
      <c r="AD47" s="47"/>
      <c r="AE47" s="47"/>
      <c r="AF47" s="47"/>
      <c r="AG47" s="47"/>
      <c r="AH47" s="47"/>
      <c r="AI47" s="47"/>
      <c r="AJ47" s="47"/>
      <c r="AK47" s="29">
        <f t="shared" si="19"/>
        <v>0</v>
      </c>
      <c r="AL47" s="30">
        <f t="shared" si="5"/>
        <v>0</v>
      </c>
      <c r="AM47" s="31">
        <f t="shared" si="20"/>
        <v>0</v>
      </c>
      <c r="AN47" s="32">
        <f t="shared" si="21"/>
        <v>0</v>
      </c>
      <c r="AO47" s="49"/>
      <c r="AP47" s="50"/>
      <c r="AQ47" s="50"/>
      <c r="AR47" s="49"/>
      <c r="AS47" s="47"/>
      <c r="AT47" s="47"/>
      <c r="AU47" s="49"/>
      <c r="AV47" s="47"/>
      <c r="AW47" s="52"/>
      <c r="AX47" s="36" t="str">
        <f>IFERROR(VLOOKUP(D47,リスト!$B$2:$E$18,4, FALSE), "")</f>
        <v/>
      </c>
      <c r="AY47" s="37" t="str">
        <f t="shared" si="11"/>
        <v/>
      </c>
      <c r="AZ47" s="38" t="str" cm="1">
        <f t="array" ref="AZ47">IF(ISBLANK(D47),"",IF(ISNUMBER(MATCH(D47,リスト!$B$19:$B$31,0)),IF(COUNTIF(F47:N47,"〇")&gt;1,"error",INDEX(リスト!$B$19:$M$31,MATCH(D47,リスト!$B$19:$B$31,0),IF(COUNTIF(F47:N47,"〇")=0,4,MATCH("〇",F47:N47,0)+3))),AX47*AY47))</f>
        <v/>
      </c>
      <c r="BA47" s="39">
        <f t="shared" si="12"/>
        <v>0</v>
      </c>
      <c r="BB47" s="39">
        <f t="shared" si="13"/>
        <v>0</v>
      </c>
      <c r="BC47" s="39">
        <f t="shared" si="14"/>
        <v>0</v>
      </c>
      <c r="BD47" s="39">
        <f t="shared" si="15"/>
        <v>0</v>
      </c>
      <c r="BE47" s="39">
        <f t="shared" si="16"/>
        <v>0</v>
      </c>
    </row>
    <row r="48" spans="2:57" ht="30" customHeight="1" x14ac:dyDescent="0.2">
      <c r="B48" s="43">
        <v>40</v>
      </c>
      <c r="C48" s="45"/>
      <c r="D48" s="45"/>
      <c r="E48" s="46"/>
      <c r="F48" s="47"/>
      <c r="G48" s="47"/>
      <c r="H48" s="47"/>
      <c r="I48" s="47"/>
      <c r="J48" s="47"/>
      <c r="K48" s="47"/>
      <c r="L48" s="47"/>
      <c r="M48" s="47"/>
      <c r="N48" s="48"/>
      <c r="O48" s="28" t="str">
        <f>IF(D48="", "", IF(COUNTIF(リスト!$B$2:$D$31, D48)&gt;=1, "光熱費", ""))</f>
        <v/>
      </c>
      <c r="P48" s="47"/>
      <c r="Q48" s="47"/>
      <c r="R48" s="47"/>
      <c r="S48" s="47"/>
      <c r="T48" s="47"/>
      <c r="U48" s="47"/>
      <c r="V48" s="47"/>
      <c r="W48" s="47"/>
      <c r="X48" s="47"/>
      <c r="Y48" s="29">
        <f t="shared" si="17"/>
        <v>0</v>
      </c>
      <c r="Z48" s="30">
        <f t="shared" si="18"/>
        <v>0</v>
      </c>
      <c r="AA48" s="28" t="str">
        <f>IF(D48="", "", VLOOKUP(D48, リスト!$B$2:$D$31, 3, FALSE))</f>
        <v/>
      </c>
      <c r="AB48" s="47"/>
      <c r="AC48" s="47"/>
      <c r="AD48" s="47"/>
      <c r="AE48" s="47"/>
      <c r="AF48" s="47"/>
      <c r="AG48" s="47"/>
      <c r="AH48" s="47"/>
      <c r="AI48" s="47"/>
      <c r="AJ48" s="47"/>
      <c r="AK48" s="29">
        <f t="shared" si="19"/>
        <v>0</v>
      </c>
      <c r="AL48" s="30">
        <f t="shared" si="5"/>
        <v>0</v>
      </c>
      <c r="AM48" s="31">
        <f t="shared" si="20"/>
        <v>0</v>
      </c>
      <c r="AN48" s="32">
        <f t="shared" si="21"/>
        <v>0</v>
      </c>
      <c r="AO48" s="49"/>
      <c r="AP48" s="50"/>
      <c r="AQ48" s="50"/>
      <c r="AR48" s="49"/>
      <c r="AS48" s="47"/>
      <c r="AT48" s="47"/>
      <c r="AU48" s="49"/>
      <c r="AV48" s="47"/>
      <c r="AW48" s="52"/>
      <c r="AX48" s="36" t="str">
        <f>IFERROR(VLOOKUP(D48,リスト!$B$2:$E$18,4, FALSE), "")</f>
        <v/>
      </c>
      <c r="AY48" s="37" t="str">
        <f t="shared" si="11"/>
        <v/>
      </c>
      <c r="AZ48" s="38" t="str" cm="1">
        <f t="array" ref="AZ48">IF(ISBLANK(D48),"",IF(ISNUMBER(MATCH(D48,リスト!$B$19:$B$31,0)),IF(COUNTIF(F48:N48,"〇")&gt;1,"error",INDEX(リスト!$B$19:$M$31,MATCH(D48,リスト!$B$19:$B$31,0),IF(COUNTIF(F48:N48,"〇")=0,4,MATCH("〇",F48:N48,0)+3))),AX48*AY48))</f>
        <v/>
      </c>
      <c r="BA48" s="39">
        <f t="shared" si="12"/>
        <v>0</v>
      </c>
      <c r="BB48" s="39">
        <f t="shared" si="13"/>
        <v>0</v>
      </c>
      <c r="BC48" s="39">
        <f t="shared" si="14"/>
        <v>0</v>
      </c>
      <c r="BD48" s="39">
        <f t="shared" si="15"/>
        <v>0</v>
      </c>
      <c r="BE48" s="39">
        <f t="shared" si="16"/>
        <v>0</v>
      </c>
    </row>
    <row r="49" spans="2:57" ht="30" customHeight="1" x14ac:dyDescent="0.2">
      <c r="B49" s="43">
        <v>41</v>
      </c>
      <c r="C49" s="45"/>
      <c r="D49" s="45"/>
      <c r="E49" s="46"/>
      <c r="F49" s="47"/>
      <c r="G49" s="47"/>
      <c r="H49" s="47"/>
      <c r="I49" s="47"/>
      <c r="J49" s="47"/>
      <c r="K49" s="47"/>
      <c r="L49" s="47"/>
      <c r="M49" s="47"/>
      <c r="N49" s="48"/>
      <c r="O49" s="28" t="str">
        <f>IF(D49="", "", IF(COUNTIF(リスト!$B$2:$D$31, D49)&gt;=1, "光熱費", ""))</f>
        <v/>
      </c>
      <c r="P49" s="47"/>
      <c r="Q49" s="47"/>
      <c r="R49" s="47"/>
      <c r="S49" s="47"/>
      <c r="T49" s="47"/>
      <c r="U49" s="47"/>
      <c r="V49" s="47"/>
      <c r="W49" s="47"/>
      <c r="X49" s="47"/>
      <c r="Y49" s="29">
        <f t="shared" si="17"/>
        <v>0</v>
      </c>
      <c r="Z49" s="30">
        <f t="shared" si="18"/>
        <v>0</v>
      </c>
      <c r="AA49" s="28" t="str">
        <f>IF(D49="", "", VLOOKUP(D49, リスト!$B$2:$D$31, 3, FALSE))</f>
        <v/>
      </c>
      <c r="AB49" s="47"/>
      <c r="AC49" s="47"/>
      <c r="AD49" s="47"/>
      <c r="AE49" s="47"/>
      <c r="AF49" s="47"/>
      <c r="AG49" s="47"/>
      <c r="AH49" s="47"/>
      <c r="AI49" s="47"/>
      <c r="AJ49" s="47"/>
      <c r="AK49" s="29">
        <f t="shared" si="19"/>
        <v>0</v>
      </c>
      <c r="AL49" s="30">
        <f t="shared" si="5"/>
        <v>0</v>
      </c>
      <c r="AM49" s="31">
        <f t="shared" si="20"/>
        <v>0</v>
      </c>
      <c r="AN49" s="32">
        <f t="shared" si="21"/>
        <v>0</v>
      </c>
      <c r="AO49" s="49"/>
      <c r="AP49" s="50"/>
      <c r="AQ49" s="50"/>
      <c r="AR49" s="49"/>
      <c r="AS49" s="47"/>
      <c r="AT49" s="47"/>
      <c r="AU49" s="49"/>
      <c r="AV49" s="47"/>
      <c r="AW49" s="52"/>
      <c r="AX49" s="36" t="str">
        <f>IFERROR(VLOOKUP(D49,リスト!$B$2:$E$18,4, FALSE), "")</f>
        <v/>
      </c>
      <c r="AY49" s="37" t="str">
        <f t="shared" si="11"/>
        <v/>
      </c>
      <c r="AZ49" s="38" t="str" cm="1">
        <f t="array" ref="AZ49">IF(ISBLANK(D49),"",IF(ISNUMBER(MATCH(D49,リスト!$B$19:$B$31,0)),IF(COUNTIF(F49:N49,"〇")&gt;1,"error",INDEX(リスト!$B$19:$M$31,MATCH(D49,リスト!$B$19:$B$31,0),IF(COUNTIF(F49:N49,"〇")=0,4,MATCH("〇",F49:N49,0)+3))),AX49*AY49))</f>
        <v/>
      </c>
      <c r="BA49" s="39">
        <f t="shared" si="12"/>
        <v>0</v>
      </c>
      <c r="BB49" s="39">
        <f t="shared" si="13"/>
        <v>0</v>
      </c>
      <c r="BC49" s="39">
        <f t="shared" si="14"/>
        <v>0</v>
      </c>
      <c r="BD49" s="39">
        <f t="shared" si="15"/>
        <v>0</v>
      </c>
      <c r="BE49" s="39">
        <f t="shared" si="16"/>
        <v>0</v>
      </c>
    </row>
    <row r="50" spans="2:57" ht="30" customHeight="1" x14ac:dyDescent="0.2">
      <c r="B50" s="43">
        <v>42</v>
      </c>
      <c r="C50" s="45"/>
      <c r="D50" s="45"/>
      <c r="E50" s="46"/>
      <c r="F50" s="47"/>
      <c r="G50" s="47"/>
      <c r="H50" s="47"/>
      <c r="I50" s="47"/>
      <c r="J50" s="47"/>
      <c r="K50" s="47"/>
      <c r="L50" s="47"/>
      <c r="M50" s="47"/>
      <c r="N50" s="48"/>
      <c r="O50" s="28" t="str">
        <f>IF(D50="", "", IF(COUNTIF(リスト!$B$2:$D$31, D50)&gt;=1, "光熱費", ""))</f>
        <v/>
      </c>
      <c r="P50" s="47"/>
      <c r="Q50" s="47"/>
      <c r="R50" s="47"/>
      <c r="S50" s="47"/>
      <c r="T50" s="47"/>
      <c r="U50" s="47"/>
      <c r="V50" s="47"/>
      <c r="W50" s="47"/>
      <c r="X50" s="47"/>
      <c r="Y50" s="29">
        <f t="shared" si="17"/>
        <v>0</v>
      </c>
      <c r="Z50" s="30">
        <f t="shared" si="18"/>
        <v>0</v>
      </c>
      <c r="AA50" s="28" t="str">
        <f>IF(D50="", "", VLOOKUP(D50, リスト!$B$2:$D$31, 3, FALSE))</f>
        <v/>
      </c>
      <c r="AB50" s="47"/>
      <c r="AC50" s="47"/>
      <c r="AD50" s="47"/>
      <c r="AE50" s="47"/>
      <c r="AF50" s="47"/>
      <c r="AG50" s="47"/>
      <c r="AH50" s="47"/>
      <c r="AI50" s="47"/>
      <c r="AJ50" s="47"/>
      <c r="AK50" s="29">
        <f t="shared" si="19"/>
        <v>0</v>
      </c>
      <c r="AL50" s="30">
        <f t="shared" si="5"/>
        <v>0</v>
      </c>
      <c r="AM50" s="31">
        <f t="shared" si="20"/>
        <v>0</v>
      </c>
      <c r="AN50" s="32">
        <f t="shared" si="21"/>
        <v>0</v>
      </c>
      <c r="AO50" s="49"/>
      <c r="AP50" s="50"/>
      <c r="AQ50" s="50"/>
      <c r="AR50" s="49"/>
      <c r="AS50" s="47"/>
      <c r="AT50" s="47"/>
      <c r="AU50" s="49"/>
      <c r="AV50" s="47"/>
      <c r="AW50" s="52"/>
      <c r="AX50" s="36" t="str">
        <f>IFERROR(VLOOKUP(D50,リスト!$B$2:$E$18,4, FALSE), "")</f>
        <v/>
      </c>
      <c r="AY50" s="37" t="str">
        <f t="shared" si="11"/>
        <v/>
      </c>
      <c r="AZ50" s="38" t="str" cm="1">
        <f t="array" ref="AZ50">IF(ISBLANK(D50),"",IF(ISNUMBER(MATCH(D50,リスト!$B$19:$B$31,0)),IF(COUNTIF(F50:N50,"〇")&gt;1,"error",INDEX(リスト!$B$19:$M$31,MATCH(D50,リスト!$B$19:$B$31,0),IF(COUNTIF(F50:N50,"〇")=0,4,MATCH("〇",F50:N50,0)+3))),AX50*AY50))</f>
        <v/>
      </c>
      <c r="BA50" s="39">
        <f t="shared" si="12"/>
        <v>0</v>
      </c>
      <c r="BB50" s="39">
        <f t="shared" si="13"/>
        <v>0</v>
      </c>
      <c r="BC50" s="39">
        <f t="shared" si="14"/>
        <v>0</v>
      </c>
      <c r="BD50" s="39">
        <f t="shared" si="15"/>
        <v>0</v>
      </c>
      <c r="BE50" s="39">
        <f t="shared" si="16"/>
        <v>0</v>
      </c>
    </row>
    <row r="51" spans="2:57" ht="30" customHeight="1" x14ac:dyDescent="0.2">
      <c r="B51" s="43">
        <v>43</v>
      </c>
      <c r="C51" s="45"/>
      <c r="D51" s="45"/>
      <c r="E51" s="46"/>
      <c r="F51" s="47"/>
      <c r="G51" s="47"/>
      <c r="H51" s="47"/>
      <c r="I51" s="47"/>
      <c r="J51" s="47"/>
      <c r="K51" s="47"/>
      <c r="L51" s="47"/>
      <c r="M51" s="47"/>
      <c r="N51" s="48"/>
      <c r="O51" s="28" t="str">
        <f>IF(D51="", "", IF(COUNTIF(リスト!$B$2:$D$31, D51)&gt;=1, "光熱費", ""))</f>
        <v/>
      </c>
      <c r="P51" s="47"/>
      <c r="Q51" s="47"/>
      <c r="R51" s="47"/>
      <c r="S51" s="47"/>
      <c r="T51" s="47"/>
      <c r="U51" s="47"/>
      <c r="V51" s="47"/>
      <c r="W51" s="47"/>
      <c r="X51" s="47"/>
      <c r="Y51" s="29">
        <f t="shared" si="17"/>
        <v>0</v>
      </c>
      <c r="Z51" s="30">
        <f t="shared" si="18"/>
        <v>0</v>
      </c>
      <c r="AA51" s="28" t="str">
        <f>IF(D51="", "", VLOOKUP(D51, リスト!$B$2:$D$31, 3, FALSE))</f>
        <v/>
      </c>
      <c r="AB51" s="47"/>
      <c r="AC51" s="47"/>
      <c r="AD51" s="47"/>
      <c r="AE51" s="47"/>
      <c r="AF51" s="47"/>
      <c r="AG51" s="47"/>
      <c r="AH51" s="47"/>
      <c r="AI51" s="47"/>
      <c r="AJ51" s="47"/>
      <c r="AK51" s="29">
        <f t="shared" si="19"/>
        <v>0</v>
      </c>
      <c r="AL51" s="30">
        <f t="shared" si="5"/>
        <v>0</v>
      </c>
      <c r="AM51" s="31">
        <f t="shared" si="20"/>
        <v>0</v>
      </c>
      <c r="AN51" s="32">
        <f t="shared" si="21"/>
        <v>0</v>
      </c>
      <c r="AO51" s="49"/>
      <c r="AP51" s="50"/>
      <c r="AQ51" s="50"/>
      <c r="AR51" s="49"/>
      <c r="AS51" s="47"/>
      <c r="AT51" s="47"/>
      <c r="AU51" s="49"/>
      <c r="AV51" s="47"/>
      <c r="AW51" s="52"/>
      <c r="AX51" s="36" t="str">
        <f>IFERROR(VLOOKUP(D51,リスト!$B$2:$E$18,4, FALSE), "")</f>
        <v/>
      </c>
      <c r="AY51" s="37" t="str">
        <f t="shared" si="11"/>
        <v/>
      </c>
      <c r="AZ51" s="38" t="str" cm="1">
        <f t="array" ref="AZ51">IF(ISBLANK(D51),"",IF(ISNUMBER(MATCH(D51,リスト!$B$19:$B$31,0)),IF(COUNTIF(F51:N51,"〇")&gt;1,"error",INDEX(リスト!$B$19:$M$31,MATCH(D51,リスト!$B$19:$B$31,0),IF(COUNTIF(F51:N51,"〇")=0,4,MATCH("〇",F51:N51,0)+3))),AX51*AY51))</f>
        <v/>
      </c>
      <c r="BA51" s="39">
        <f t="shared" si="12"/>
        <v>0</v>
      </c>
      <c r="BB51" s="39">
        <f t="shared" si="13"/>
        <v>0</v>
      </c>
      <c r="BC51" s="39">
        <f t="shared" si="14"/>
        <v>0</v>
      </c>
      <c r="BD51" s="39">
        <f t="shared" si="15"/>
        <v>0</v>
      </c>
      <c r="BE51" s="39">
        <f t="shared" si="16"/>
        <v>0</v>
      </c>
    </row>
    <row r="52" spans="2:57" ht="30" customHeight="1" x14ac:dyDescent="0.2">
      <c r="B52" s="43">
        <v>44</v>
      </c>
      <c r="C52" s="45"/>
      <c r="D52" s="45"/>
      <c r="E52" s="46"/>
      <c r="F52" s="47"/>
      <c r="G52" s="47"/>
      <c r="H52" s="47"/>
      <c r="I52" s="47"/>
      <c r="J52" s="47"/>
      <c r="K52" s="47"/>
      <c r="L52" s="47"/>
      <c r="M52" s="47"/>
      <c r="N52" s="48"/>
      <c r="O52" s="28" t="str">
        <f>IF(D52="", "", IF(COUNTIF(リスト!$B$2:$D$31, D52)&gt;=1, "光熱費", ""))</f>
        <v/>
      </c>
      <c r="P52" s="47"/>
      <c r="Q52" s="47"/>
      <c r="R52" s="47"/>
      <c r="S52" s="47"/>
      <c r="T52" s="47"/>
      <c r="U52" s="47"/>
      <c r="V52" s="47"/>
      <c r="W52" s="47"/>
      <c r="X52" s="47"/>
      <c r="Y52" s="29">
        <f t="shared" si="17"/>
        <v>0</v>
      </c>
      <c r="Z52" s="30">
        <f t="shared" si="18"/>
        <v>0</v>
      </c>
      <c r="AA52" s="28" t="str">
        <f>IF(D52="", "", VLOOKUP(D52, リスト!$B$2:$D$31, 3, FALSE))</f>
        <v/>
      </c>
      <c r="AB52" s="47"/>
      <c r="AC52" s="47"/>
      <c r="AD52" s="47"/>
      <c r="AE52" s="47"/>
      <c r="AF52" s="47"/>
      <c r="AG52" s="47"/>
      <c r="AH52" s="47"/>
      <c r="AI52" s="47"/>
      <c r="AJ52" s="47"/>
      <c r="AK52" s="29">
        <f t="shared" si="19"/>
        <v>0</v>
      </c>
      <c r="AL52" s="30">
        <f t="shared" si="5"/>
        <v>0</v>
      </c>
      <c r="AM52" s="31">
        <f t="shared" si="20"/>
        <v>0</v>
      </c>
      <c r="AN52" s="32">
        <f t="shared" si="21"/>
        <v>0</v>
      </c>
      <c r="AO52" s="49"/>
      <c r="AP52" s="50"/>
      <c r="AQ52" s="50"/>
      <c r="AR52" s="49"/>
      <c r="AS52" s="47"/>
      <c r="AT52" s="47"/>
      <c r="AU52" s="49"/>
      <c r="AV52" s="47"/>
      <c r="AW52" s="52"/>
      <c r="AX52" s="36" t="str">
        <f>IFERROR(VLOOKUP(D52,リスト!$B$2:$E$18,4, FALSE), "")</f>
        <v/>
      </c>
      <c r="AY52" s="37" t="str">
        <f t="shared" si="11"/>
        <v/>
      </c>
      <c r="AZ52" s="38" t="str" cm="1">
        <f t="array" ref="AZ52">IF(ISBLANK(D52),"",IF(ISNUMBER(MATCH(D52,リスト!$B$19:$B$31,0)),IF(COUNTIF(F52:N52,"〇")&gt;1,"error",INDEX(リスト!$B$19:$M$31,MATCH(D52,リスト!$B$19:$B$31,0),IF(COUNTIF(F52:N52,"〇")=0,4,MATCH("〇",F52:N52,0)+3))),AX52*AY52))</f>
        <v/>
      </c>
      <c r="BA52" s="39">
        <f t="shared" si="12"/>
        <v>0</v>
      </c>
      <c r="BB52" s="39">
        <f t="shared" si="13"/>
        <v>0</v>
      </c>
      <c r="BC52" s="39">
        <f t="shared" si="14"/>
        <v>0</v>
      </c>
      <c r="BD52" s="39">
        <f t="shared" si="15"/>
        <v>0</v>
      </c>
      <c r="BE52" s="39">
        <f t="shared" si="16"/>
        <v>0</v>
      </c>
    </row>
    <row r="53" spans="2:57" ht="30" customHeight="1" x14ac:dyDescent="0.2">
      <c r="B53" s="43">
        <v>45</v>
      </c>
      <c r="C53" s="45"/>
      <c r="D53" s="45"/>
      <c r="E53" s="46"/>
      <c r="F53" s="47"/>
      <c r="G53" s="47"/>
      <c r="H53" s="47"/>
      <c r="I53" s="47"/>
      <c r="J53" s="47"/>
      <c r="K53" s="47"/>
      <c r="L53" s="47"/>
      <c r="M53" s="47"/>
      <c r="N53" s="48"/>
      <c r="O53" s="28" t="str">
        <f>IF(D53="", "", IF(COUNTIF(リスト!$B$2:$D$31, D53)&gt;=1, "光熱費", ""))</f>
        <v/>
      </c>
      <c r="P53" s="47"/>
      <c r="Q53" s="47"/>
      <c r="R53" s="47"/>
      <c r="S53" s="47"/>
      <c r="T53" s="47"/>
      <c r="U53" s="47"/>
      <c r="V53" s="47"/>
      <c r="W53" s="47"/>
      <c r="X53" s="47"/>
      <c r="Y53" s="29">
        <f t="shared" si="17"/>
        <v>0</v>
      </c>
      <c r="Z53" s="30">
        <f t="shared" si="18"/>
        <v>0</v>
      </c>
      <c r="AA53" s="28" t="str">
        <f>IF(D53="", "", VLOOKUP(D53, リスト!$B$2:$D$31, 3, FALSE))</f>
        <v/>
      </c>
      <c r="AB53" s="47"/>
      <c r="AC53" s="47"/>
      <c r="AD53" s="47"/>
      <c r="AE53" s="47"/>
      <c r="AF53" s="47"/>
      <c r="AG53" s="47"/>
      <c r="AH53" s="47"/>
      <c r="AI53" s="47"/>
      <c r="AJ53" s="47"/>
      <c r="AK53" s="29">
        <f t="shared" si="19"/>
        <v>0</v>
      </c>
      <c r="AL53" s="30">
        <f t="shared" si="5"/>
        <v>0</v>
      </c>
      <c r="AM53" s="31">
        <f t="shared" si="20"/>
        <v>0</v>
      </c>
      <c r="AN53" s="32">
        <f t="shared" si="21"/>
        <v>0</v>
      </c>
      <c r="AO53" s="49"/>
      <c r="AP53" s="50"/>
      <c r="AQ53" s="50"/>
      <c r="AR53" s="49"/>
      <c r="AS53" s="47"/>
      <c r="AT53" s="47"/>
      <c r="AU53" s="49"/>
      <c r="AV53" s="47"/>
      <c r="AW53" s="52"/>
      <c r="AX53" s="36" t="str">
        <f>IFERROR(VLOOKUP(D53,リスト!$B$2:$E$18,4, FALSE), "")</f>
        <v/>
      </c>
      <c r="AY53" s="37" t="str">
        <f t="shared" si="11"/>
        <v/>
      </c>
      <c r="AZ53" s="38" t="str" cm="1">
        <f t="array" ref="AZ53">IF(ISBLANK(D53),"",IF(ISNUMBER(MATCH(D53,リスト!$B$19:$B$31,0)),IF(COUNTIF(F53:N53,"〇")&gt;1,"error",INDEX(リスト!$B$19:$M$31,MATCH(D53,リスト!$B$19:$B$31,0),IF(COUNTIF(F53:N53,"〇")=0,4,MATCH("〇",F53:N53,0)+3))),AX53*AY53))</f>
        <v/>
      </c>
      <c r="BA53" s="39">
        <f t="shared" si="12"/>
        <v>0</v>
      </c>
      <c r="BB53" s="39">
        <f t="shared" si="13"/>
        <v>0</v>
      </c>
      <c r="BC53" s="39">
        <f t="shared" si="14"/>
        <v>0</v>
      </c>
      <c r="BD53" s="39">
        <f t="shared" si="15"/>
        <v>0</v>
      </c>
      <c r="BE53" s="39">
        <f t="shared" si="16"/>
        <v>0</v>
      </c>
    </row>
    <row r="54" spans="2:57" ht="30" customHeight="1" x14ac:dyDescent="0.2">
      <c r="B54" s="43">
        <v>46</v>
      </c>
      <c r="C54" s="45"/>
      <c r="D54" s="45"/>
      <c r="E54" s="46"/>
      <c r="F54" s="47"/>
      <c r="G54" s="47"/>
      <c r="H54" s="47"/>
      <c r="I54" s="47"/>
      <c r="J54" s="47"/>
      <c r="K54" s="47"/>
      <c r="L54" s="47"/>
      <c r="M54" s="47"/>
      <c r="N54" s="48"/>
      <c r="O54" s="28" t="str">
        <f>IF(D54="", "", IF(COUNTIF(リスト!$B$2:$D$31, D54)&gt;=1, "光熱費", ""))</f>
        <v/>
      </c>
      <c r="P54" s="47"/>
      <c r="Q54" s="47"/>
      <c r="R54" s="47"/>
      <c r="S54" s="47"/>
      <c r="T54" s="47"/>
      <c r="U54" s="47"/>
      <c r="V54" s="47"/>
      <c r="W54" s="47"/>
      <c r="X54" s="47"/>
      <c r="Y54" s="29">
        <f t="shared" si="17"/>
        <v>0</v>
      </c>
      <c r="Z54" s="30">
        <f t="shared" si="18"/>
        <v>0</v>
      </c>
      <c r="AA54" s="28" t="str">
        <f>IF(D54="", "", VLOOKUP(D54, リスト!$B$2:$D$31, 3, FALSE))</f>
        <v/>
      </c>
      <c r="AB54" s="47"/>
      <c r="AC54" s="47"/>
      <c r="AD54" s="47"/>
      <c r="AE54" s="47"/>
      <c r="AF54" s="47"/>
      <c r="AG54" s="47"/>
      <c r="AH54" s="47"/>
      <c r="AI54" s="47"/>
      <c r="AJ54" s="47"/>
      <c r="AK54" s="29">
        <f t="shared" si="19"/>
        <v>0</v>
      </c>
      <c r="AL54" s="30">
        <f t="shared" si="5"/>
        <v>0</v>
      </c>
      <c r="AM54" s="31">
        <f t="shared" si="20"/>
        <v>0</v>
      </c>
      <c r="AN54" s="32">
        <f t="shared" si="21"/>
        <v>0</v>
      </c>
      <c r="AO54" s="49"/>
      <c r="AP54" s="50"/>
      <c r="AQ54" s="50"/>
      <c r="AR54" s="49"/>
      <c r="AS54" s="47"/>
      <c r="AT54" s="47"/>
      <c r="AU54" s="49"/>
      <c r="AV54" s="47"/>
      <c r="AW54" s="52"/>
      <c r="AX54" s="36" t="str">
        <f>IFERROR(VLOOKUP(D54,リスト!$B$2:$E$18,4, FALSE), "")</f>
        <v/>
      </c>
      <c r="AY54" s="37" t="str">
        <f t="shared" si="11"/>
        <v/>
      </c>
      <c r="AZ54" s="38" t="str" cm="1">
        <f t="array" ref="AZ54">IF(ISBLANK(D54),"",IF(ISNUMBER(MATCH(D54,リスト!$B$19:$B$31,0)),IF(COUNTIF(F54:N54,"〇")&gt;1,"error",INDEX(リスト!$B$19:$M$31,MATCH(D54,リスト!$B$19:$B$31,0),IF(COUNTIF(F54:N54,"〇")=0,4,MATCH("〇",F54:N54,0)+3))),AX54*AY54))</f>
        <v/>
      </c>
      <c r="BA54" s="39">
        <f t="shared" si="12"/>
        <v>0</v>
      </c>
      <c r="BB54" s="39">
        <f t="shared" si="13"/>
        <v>0</v>
      </c>
      <c r="BC54" s="39">
        <f t="shared" si="14"/>
        <v>0</v>
      </c>
      <c r="BD54" s="39">
        <f t="shared" si="15"/>
        <v>0</v>
      </c>
      <c r="BE54" s="39">
        <f t="shared" si="16"/>
        <v>0</v>
      </c>
    </row>
    <row r="55" spans="2:57" ht="30" customHeight="1" x14ac:dyDescent="0.2">
      <c r="B55" s="43">
        <v>47</v>
      </c>
      <c r="C55" s="45"/>
      <c r="D55" s="45"/>
      <c r="E55" s="46"/>
      <c r="F55" s="47"/>
      <c r="G55" s="47"/>
      <c r="H55" s="47"/>
      <c r="I55" s="47"/>
      <c r="J55" s="47"/>
      <c r="K55" s="47"/>
      <c r="L55" s="47"/>
      <c r="M55" s="47"/>
      <c r="N55" s="48"/>
      <c r="O55" s="28" t="str">
        <f>IF(D55="", "", IF(COUNTIF(リスト!$B$2:$D$31, D55)&gt;=1, "光熱費", ""))</f>
        <v/>
      </c>
      <c r="P55" s="47"/>
      <c r="Q55" s="47"/>
      <c r="R55" s="47"/>
      <c r="S55" s="47"/>
      <c r="T55" s="47"/>
      <c r="U55" s="47"/>
      <c r="V55" s="47"/>
      <c r="W55" s="47"/>
      <c r="X55" s="47"/>
      <c r="Y55" s="29">
        <f t="shared" si="17"/>
        <v>0</v>
      </c>
      <c r="Z55" s="30">
        <f t="shared" si="18"/>
        <v>0</v>
      </c>
      <c r="AA55" s="28" t="str">
        <f>IF(D55="", "", VLOOKUP(D55, リスト!$B$2:$D$31, 3, FALSE))</f>
        <v/>
      </c>
      <c r="AB55" s="47"/>
      <c r="AC55" s="47"/>
      <c r="AD55" s="47"/>
      <c r="AE55" s="47"/>
      <c r="AF55" s="47"/>
      <c r="AG55" s="47"/>
      <c r="AH55" s="47"/>
      <c r="AI55" s="47"/>
      <c r="AJ55" s="47"/>
      <c r="AK55" s="29">
        <f t="shared" si="19"/>
        <v>0</v>
      </c>
      <c r="AL55" s="30">
        <f t="shared" si="5"/>
        <v>0</v>
      </c>
      <c r="AM55" s="31">
        <f t="shared" si="20"/>
        <v>0</v>
      </c>
      <c r="AN55" s="32">
        <f t="shared" si="21"/>
        <v>0</v>
      </c>
      <c r="AO55" s="49"/>
      <c r="AP55" s="50"/>
      <c r="AQ55" s="50"/>
      <c r="AR55" s="49"/>
      <c r="AS55" s="47"/>
      <c r="AT55" s="47"/>
      <c r="AU55" s="49"/>
      <c r="AV55" s="47"/>
      <c r="AW55" s="52"/>
      <c r="AX55" s="36" t="str">
        <f>IFERROR(VLOOKUP(D55,リスト!$B$2:$E$18,4, FALSE), "")</f>
        <v/>
      </c>
      <c r="AY55" s="37" t="str">
        <f t="shared" si="11"/>
        <v/>
      </c>
      <c r="AZ55" s="38" t="str" cm="1">
        <f t="array" ref="AZ55">IF(ISBLANK(D55),"",IF(ISNUMBER(MATCH(D55,リスト!$B$19:$B$31,0)),IF(COUNTIF(F55:N55,"〇")&gt;1,"error",INDEX(リスト!$B$19:$M$31,MATCH(D55,リスト!$B$19:$B$31,0),IF(COUNTIF(F55:N55,"〇")=0,4,MATCH("〇",F55:N55,0)+3))),AX55*AY55))</f>
        <v/>
      </c>
      <c r="BA55" s="39">
        <f t="shared" si="12"/>
        <v>0</v>
      </c>
      <c r="BB55" s="39">
        <f t="shared" si="13"/>
        <v>0</v>
      </c>
      <c r="BC55" s="39">
        <f t="shared" si="14"/>
        <v>0</v>
      </c>
      <c r="BD55" s="39">
        <f t="shared" si="15"/>
        <v>0</v>
      </c>
      <c r="BE55" s="39">
        <f t="shared" si="16"/>
        <v>0</v>
      </c>
    </row>
    <row r="56" spans="2:57" ht="30" customHeight="1" x14ac:dyDescent="0.2">
      <c r="B56" s="43">
        <v>48</v>
      </c>
      <c r="C56" s="45"/>
      <c r="D56" s="45"/>
      <c r="E56" s="46"/>
      <c r="F56" s="47"/>
      <c r="G56" s="47"/>
      <c r="H56" s="47"/>
      <c r="I56" s="47"/>
      <c r="J56" s="47"/>
      <c r="K56" s="47"/>
      <c r="L56" s="47"/>
      <c r="M56" s="47"/>
      <c r="N56" s="48"/>
      <c r="O56" s="28" t="str">
        <f>IF(D56="", "", IF(COUNTIF(リスト!$B$2:$D$31, D56)&gt;=1, "光熱費", ""))</f>
        <v/>
      </c>
      <c r="P56" s="47"/>
      <c r="Q56" s="47"/>
      <c r="R56" s="47"/>
      <c r="S56" s="47"/>
      <c r="T56" s="47"/>
      <c r="U56" s="47"/>
      <c r="V56" s="47"/>
      <c r="W56" s="47"/>
      <c r="X56" s="47"/>
      <c r="Y56" s="29">
        <f t="shared" si="17"/>
        <v>0</v>
      </c>
      <c r="Z56" s="30">
        <f t="shared" si="18"/>
        <v>0</v>
      </c>
      <c r="AA56" s="28" t="str">
        <f>IF(D56="", "", VLOOKUP(D56, リスト!$B$2:$D$31, 3, FALSE))</f>
        <v/>
      </c>
      <c r="AB56" s="47"/>
      <c r="AC56" s="47"/>
      <c r="AD56" s="47"/>
      <c r="AE56" s="47"/>
      <c r="AF56" s="47"/>
      <c r="AG56" s="47"/>
      <c r="AH56" s="47"/>
      <c r="AI56" s="47"/>
      <c r="AJ56" s="47"/>
      <c r="AK56" s="29">
        <f t="shared" si="19"/>
        <v>0</v>
      </c>
      <c r="AL56" s="30">
        <f t="shared" si="5"/>
        <v>0</v>
      </c>
      <c r="AM56" s="31">
        <f t="shared" si="20"/>
        <v>0</v>
      </c>
      <c r="AN56" s="32">
        <f t="shared" si="21"/>
        <v>0</v>
      </c>
      <c r="AO56" s="49"/>
      <c r="AP56" s="50"/>
      <c r="AQ56" s="50"/>
      <c r="AR56" s="49"/>
      <c r="AS56" s="47"/>
      <c r="AT56" s="47"/>
      <c r="AU56" s="49"/>
      <c r="AV56" s="47"/>
      <c r="AW56" s="52"/>
      <c r="AX56" s="36" t="str">
        <f>IFERROR(VLOOKUP(D56,リスト!$B$2:$E$18,4, FALSE), "")</f>
        <v/>
      </c>
      <c r="AY56" s="37" t="str">
        <f t="shared" si="11"/>
        <v/>
      </c>
      <c r="AZ56" s="38" t="str" cm="1">
        <f t="array" ref="AZ56">IF(ISBLANK(D56),"",IF(ISNUMBER(MATCH(D56,リスト!$B$19:$B$31,0)),IF(COUNTIF(F56:N56,"〇")&gt;1,"error",INDEX(リスト!$B$19:$M$31,MATCH(D56,リスト!$B$19:$B$31,0),IF(COUNTIF(F56:N56,"〇")=0,4,MATCH("〇",F56:N56,0)+3))),AX56*AY56))</f>
        <v/>
      </c>
      <c r="BA56" s="39">
        <f t="shared" si="12"/>
        <v>0</v>
      </c>
      <c r="BB56" s="39">
        <f t="shared" si="13"/>
        <v>0</v>
      </c>
      <c r="BC56" s="39">
        <f t="shared" si="14"/>
        <v>0</v>
      </c>
      <c r="BD56" s="39">
        <f t="shared" si="15"/>
        <v>0</v>
      </c>
      <c r="BE56" s="39">
        <f t="shared" si="16"/>
        <v>0</v>
      </c>
    </row>
    <row r="57" spans="2:57" ht="30" customHeight="1" x14ac:dyDescent="0.2">
      <c r="B57" s="43">
        <v>49</v>
      </c>
      <c r="C57" s="45"/>
      <c r="D57" s="45"/>
      <c r="E57" s="46"/>
      <c r="F57" s="47"/>
      <c r="G57" s="47"/>
      <c r="H57" s="47"/>
      <c r="I57" s="47"/>
      <c r="J57" s="47"/>
      <c r="K57" s="47"/>
      <c r="L57" s="47"/>
      <c r="M57" s="47"/>
      <c r="N57" s="48"/>
      <c r="O57" s="28" t="str">
        <f>IF(D57="", "", IF(COUNTIF(リスト!$B$2:$D$31, D57)&gt;=1, "光熱費", ""))</f>
        <v/>
      </c>
      <c r="P57" s="47"/>
      <c r="Q57" s="47"/>
      <c r="R57" s="47"/>
      <c r="S57" s="47"/>
      <c r="T57" s="47"/>
      <c r="U57" s="47"/>
      <c r="V57" s="47"/>
      <c r="W57" s="47"/>
      <c r="X57" s="47"/>
      <c r="Y57" s="29">
        <f t="shared" si="17"/>
        <v>0</v>
      </c>
      <c r="Z57" s="30">
        <f t="shared" si="18"/>
        <v>0</v>
      </c>
      <c r="AA57" s="28" t="str">
        <f>IF(D57="", "", VLOOKUP(D57, リスト!$B$2:$D$31, 3, FALSE))</f>
        <v/>
      </c>
      <c r="AB57" s="47"/>
      <c r="AC57" s="47"/>
      <c r="AD57" s="47"/>
      <c r="AE57" s="47"/>
      <c r="AF57" s="47"/>
      <c r="AG57" s="47"/>
      <c r="AH57" s="47"/>
      <c r="AI57" s="47"/>
      <c r="AJ57" s="47"/>
      <c r="AK57" s="29">
        <f t="shared" si="19"/>
        <v>0</v>
      </c>
      <c r="AL57" s="30">
        <f t="shared" si="5"/>
        <v>0</v>
      </c>
      <c r="AM57" s="31">
        <f t="shared" si="20"/>
        <v>0</v>
      </c>
      <c r="AN57" s="32">
        <f t="shared" si="21"/>
        <v>0</v>
      </c>
      <c r="AO57" s="49"/>
      <c r="AP57" s="50"/>
      <c r="AQ57" s="50"/>
      <c r="AR57" s="49"/>
      <c r="AS57" s="47"/>
      <c r="AT57" s="47"/>
      <c r="AU57" s="49"/>
      <c r="AV57" s="47"/>
      <c r="AW57" s="52"/>
      <c r="AX57" s="36" t="str">
        <f>IFERROR(VLOOKUP(D57,リスト!$B$2:$E$18,4, FALSE), "")</f>
        <v/>
      </c>
      <c r="AY57" s="37" t="str">
        <f t="shared" si="11"/>
        <v/>
      </c>
      <c r="AZ57" s="38" t="str" cm="1">
        <f t="array" ref="AZ57">IF(ISBLANK(D57),"",IF(ISNUMBER(MATCH(D57,リスト!$B$19:$B$31,0)),IF(COUNTIF(F57:N57,"〇")&gt;1,"error",INDEX(リスト!$B$19:$M$31,MATCH(D57,リスト!$B$19:$B$31,0),IF(COUNTIF(F57:N57,"〇")=0,4,MATCH("〇",F57:N57,0)+3))),AX57*AY57))</f>
        <v/>
      </c>
      <c r="BA57" s="39">
        <f t="shared" si="12"/>
        <v>0</v>
      </c>
      <c r="BB57" s="39">
        <f t="shared" si="13"/>
        <v>0</v>
      </c>
      <c r="BC57" s="39">
        <f t="shared" si="14"/>
        <v>0</v>
      </c>
      <c r="BD57" s="39">
        <f t="shared" si="15"/>
        <v>0</v>
      </c>
      <c r="BE57" s="39">
        <f t="shared" si="16"/>
        <v>0</v>
      </c>
    </row>
    <row r="58" spans="2:57" ht="30" customHeight="1" x14ac:dyDescent="0.2">
      <c r="B58" s="43">
        <v>50</v>
      </c>
      <c r="C58" s="45"/>
      <c r="D58" s="45"/>
      <c r="E58" s="46"/>
      <c r="F58" s="47"/>
      <c r="G58" s="47"/>
      <c r="H58" s="47"/>
      <c r="I58" s="47"/>
      <c r="J58" s="47"/>
      <c r="K58" s="47"/>
      <c r="L58" s="47"/>
      <c r="M58" s="47"/>
      <c r="N58" s="48"/>
      <c r="O58" s="28" t="str">
        <f>IF(D58="", "", IF(COUNTIF(リスト!$B$2:$D$31, D58)&gt;=1, "光熱費", ""))</f>
        <v/>
      </c>
      <c r="P58" s="47"/>
      <c r="Q58" s="47"/>
      <c r="R58" s="47"/>
      <c r="S58" s="47"/>
      <c r="T58" s="47"/>
      <c r="U58" s="47"/>
      <c r="V58" s="47"/>
      <c r="W58" s="47"/>
      <c r="X58" s="47"/>
      <c r="Y58" s="29">
        <f t="shared" si="17"/>
        <v>0</v>
      </c>
      <c r="Z58" s="30">
        <f t="shared" si="18"/>
        <v>0</v>
      </c>
      <c r="AA58" s="28" t="str">
        <f>IF(D58="", "", VLOOKUP(D58, リスト!$B$2:$D$31, 3, FALSE))</f>
        <v/>
      </c>
      <c r="AB58" s="47"/>
      <c r="AC58" s="47"/>
      <c r="AD58" s="47"/>
      <c r="AE58" s="47"/>
      <c r="AF58" s="47"/>
      <c r="AG58" s="47"/>
      <c r="AH58" s="47"/>
      <c r="AI58" s="47"/>
      <c r="AJ58" s="47"/>
      <c r="AK58" s="29">
        <f t="shared" si="19"/>
        <v>0</v>
      </c>
      <c r="AL58" s="30">
        <f t="shared" si="5"/>
        <v>0</v>
      </c>
      <c r="AM58" s="31">
        <f t="shared" si="20"/>
        <v>0</v>
      </c>
      <c r="AN58" s="32">
        <f t="shared" si="21"/>
        <v>0</v>
      </c>
      <c r="AO58" s="49"/>
      <c r="AP58" s="50"/>
      <c r="AQ58" s="50"/>
      <c r="AR58" s="49"/>
      <c r="AS58" s="47"/>
      <c r="AT58" s="47"/>
      <c r="AU58" s="49"/>
      <c r="AV58" s="47"/>
      <c r="AW58" s="52"/>
      <c r="AX58" s="36" t="str">
        <f>IFERROR(VLOOKUP(D58,リスト!$B$2:$E$18,4, FALSE), "")</f>
        <v/>
      </c>
      <c r="AY58" s="37" t="str">
        <f t="shared" si="11"/>
        <v/>
      </c>
      <c r="AZ58" s="38" t="str" cm="1">
        <f t="array" ref="AZ58">IF(ISBLANK(D58),"",IF(ISNUMBER(MATCH(D58,リスト!$B$19:$B$31,0)),IF(COUNTIF(F58:N58,"〇")&gt;1,"error",INDEX(リスト!$B$19:$M$31,MATCH(D58,リスト!$B$19:$B$31,0),IF(COUNTIF(F58:N58,"〇")=0,4,MATCH("〇",F58:N58,0)+3))),AX58*AY58))</f>
        <v/>
      </c>
      <c r="BA58" s="39">
        <f t="shared" si="12"/>
        <v>0</v>
      </c>
      <c r="BB58" s="39">
        <f t="shared" si="13"/>
        <v>0</v>
      </c>
      <c r="BC58" s="39">
        <f t="shared" si="14"/>
        <v>0</v>
      </c>
      <c r="BD58" s="39">
        <f t="shared" si="15"/>
        <v>0</v>
      </c>
      <c r="BE58" s="39">
        <f t="shared" si="16"/>
        <v>0</v>
      </c>
    </row>
    <row r="59" spans="2:57" ht="30" customHeight="1" x14ac:dyDescent="0.2">
      <c r="B59" s="43">
        <v>51</v>
      </c>
      <c r="C59" s="45"/>
      <c r="D59" s="45"/>
      <c r="E59" s="46"/>
      <c r="F59" s="47"/>
      <c r="G59" s="47"/>
      <c r="H59" s="47"/>
      <c r="I59" s="47"/>
      <c r="J59" s="47"/>
      <c r="K59" s="47"/>
      <c r="L59" s="47"/>
      <c r="M59" s="47"/>
      <c r="N59" s="48"/>
      <c r="O59" s="28" t="str">
        <f>IF(D59="", "", IF(COUNTIF(リスト!$B$2:$D$31, D59)&gt;=1, "光熱費", ""))</f>
        <v/>
      </c>
      <c r="P59" s="47"/>
      <c r="Q59" s="47"/>
      <c r="R59" s="47"/>
      <c r="S59" s="47"/>
      <c r="T59" s="47"/>
      <c r="U59" s="47"/>
      <c r="V59" s="47"/>
      <c r="W59" s="47"/>
      <c r="X59" s="47"/>
      <c r="Y59" s="29">
        <f t="shared" si="17"/>
        <v>0</v>
      </c>
      <c r="Z59" s="30">
        <f t="shared" si="18"/>
        <v>0</v>
      </c>
      <c r="AA59" s="28" t="str">
        <f>IF(D59="", "", VLOOKUP(D59, リスト!$B$2:$D$31, 3, FALSE))</f>
        <v/>
      </c>
      <c r="AB59" s="47"/>
      <c r="AC59" s="47"/>
      <c r="AD59" s="47"/>
      <c r="AE59" s="47"/>
      <c r="AF59" s="47"/>
      <c r="AG59" s="47"/>
      <c r="AH59" s="47"/>
      <c r="AI59" s="47"/>
      <c r="AJ59" s="47"/>
      <c r="AK59" s="29">
        <f t="shared" si="19"/>
        <v>0</v>
      </c>
      <c r="AL59" s="30">
        <f t="shared" si="5"/>
        <v>0</v>
      </c>
      <c r="AM59" s="31">
        <f t="shared" si="20"/>
        <v>0</v>
      </c>
      <c r="AN59" s="32">
        <f t="shared" si="21"/>
        <v>0</v>
      </c>
      <c r="AO59" s="49"/>
      <c r="AP59" s="50"/>
      <c r="AQ59" s="50"/>
      <c r="AR59" s="49"/>
      <c r="AS59" s="47"/>
      <c r="AT59" s="47"/>
      <c r="AU59" s="49"/>
      <c r="AV59" s="47"/>
      <c r="AW59" s="52"/>
      <c r="AX59" s="36" t="str">
        <f>IFERROR(VLOOKUP(D59,リスト!$B$2:$E$18,4, FALSE), "")</f>
        <v/>
      </c>
      <c r="AY59" s="37" t="str">
        <f t="shared" si="11"/>
        <v/>
      </c>
      <c r="AZ59" s="38" t="str" cm="1">
        <f t="array" ref="AZ59">IF(ISBLANK(D59),"",IF(ISNUMBER(MATCH(D59,リスト!$B$19:$B$31,0)),IF(COUNTIF(F59:N59,"〇")&gt;1,"error",INDEX(リスト!$B$19:$M$31,MATCH(D59,リスト!$B$19:$B$31,0),IF(COUNTIF(F59:N59,"〇")=0,4,MATCH("〇",F59:N59,0)+3))),AX59*AY59))</f>
        <v/>
      </c>
      <c r="BA59" s="39">
        <f t="shared" si="12"/>
        <v>0</v>
      </c>
      <c r="BB59" s="39">
        <f t="shared" si="13"/>
        <v>0</v>
      </c>
      <c r="BC59" s="39">
        <f t="shared" si="14"/>
        <v>0</v>
      </c>
      <c r="BD59" s="39">
        <f t="shared" si="15"/>
        <v>0</v>
      </c>
      <c r="BE59" s="39">
        <f t="shared" si="16"/>
        <v>0</v>
      </c>
    </row>
    <row r="60" spans="2:57" ht="30" customHeight="1" x14ac:dyDescent="0.2">
      <c r="B60" s="43">
        <v>52</v>
      </c>
      <c r="C60" s="45"/>
      <c r="D60" s="45"/>
      <c r="E60" s="46"/>
      <c r="F60" s="47"/>
      <c r="G60" s="47"/>
      <c r="H60" s="47"/>
      <c r="I60" s="47"/>
      <c r="J60" s="47"/>
      <c r="K60" s="47"/>
      <c r="L60" s="47"/>
      <c r="M60" s="47"/>
      <c r="N60" s="48"/>
      <c r="O60" s="28" t="str">
        <f>IF(D60="", "", IF(COUNTIF(リスト!$B$2:$D$31, D60)&gt;=1, "光熱費", ""))</f>
        <v/>
      </c>
      <c r="P60" s="47"/>
      <c r="Q60" s="47"/>
      <c r="R60" s="47"/>
      <c r="S60" s="47"/>
      <c r="T60" s="47"/>
      <c r="U60" s="47"/>
      <c r="V60" s="47"/>
      <c r="W60" s="47"/>
      <c r="X60" s="47"/>
      <c r="Y60" s="29">
        <f t="shared" si="17"/>
        <v>0</v>
      </c>
      <c r="Z60" s="30">
        <f t="shared" si="18"/>
        <v>0</v>
      </c>
      <c r="AA60" s="28" t="str">
        <f>IF(D60="", "", VLOOKUP(D60, リスト!$B$2:$D$31, 3, FALSE))</f>
        <v/>
      </c>
      <c r="AB60" s="47"/>
      <c r="AC60" s="47"/>
      <c r="AD60" s="47"/>
      <c r="AE60" s="47"/>
      <c r="AF60" s="47"/>
      <c r="AG60" s="47"/>
      <c r="AH60" s="47"/>
      <c r="AI60" s="47"/>
      <c r="AJ60" s="47"/>
      <c r="AK60" s="29">
        <f t="shared" si="19"/>
        <v>0</v>
      </c>
      <c r="AL60" s="30">
        <f t="shared" si="5"/>
        <v>0</v>
      </c>
      <c r="AM60" s="31">
        <f t="shared" si="20"/>
        <v>0</v>
      </c>
      <c r="AN60" s="32">
        <f t="shared" si="21"/>
        <v>0</v>
      </c>
      <c r="AO60" s="49"/>
      <c r="AP60" s="50"/>
      <c r="AQ60" s="50"/>
      <c r="AR60" s="49"/>
      <c r="AS60" s="47"/>
      <c r="AT60" s="47"/>
      <c r="AU60" s="49"/>
      <c r="AV60" s="47"/>
      <c r="AW60" s="52"/>
      <c r="AX60" s="36" t="str">
        <f>IFERROR(VLOOKUP(D60,リスト!$B$2:$E$18,4, FALSE), "")</f>
        <v/>
      </c>
      <c r="AY60" s="37" t="str">
        <f t="shared" si="11"/>
        <v/>
      </c>
      <c r="AZ60" s="38" t="str" cm="1">
        <f t="array" ref="AZ60">IF(ISBLANK(D60),"",IF(ISNUMBER(MATCH(D60,リスト!$B$19:$B$31,0)),IF(COUNTIF(F60:N60,"〇")&gt;1,"error",INDEX(リスト!$B$19:$M$31,MATCH(D60,リスト!$B$19:$B$31,0),IF(COUNTIF(F60:N60,"〇")=0,4,MATCH("〇",F60:N60,0)+3))),AX60*AY60))</f>
        <v/>
      </c>
      <c r="BA60" s="39">
        <f t="shared" si="12"/>
        <v>0</v>
      </c>
      <c r="BB60" s="39">
        <f t="shared" si="13"/>
        <v>0</v>
      </c>
      <c r="BC60" s="39">
        <f t="shared" si="14"/>
        <v>0</v>
      </c>
      <c r="BD60" s="39">
        <f t="shared" si="15"/>
        <v>0</v>
      </c>
      <c r="BE60" s="39">
        <f t="shared" si="16"/>
        <v>0</v>
      </c>
    </row>
    <row r="61" spans="2:57" ht="30" customHeight="1" x14ac:dyDescent="0.2">
      <c r="B61" s="43">
        <v>53</v>
      </c>
      <c r="C61" s="45"/>
      <c r="D61" s="45"/>
      <c r="E61" s="46"/>
      <c r="F61" s="47"/>
      <c r="G61" s="47"/>
      <c r="H61" s="47"/>
      <c r="I61" s="47"/>
      <c r="J61" s="47"/>
      <c r="K61" s="47"/>
      <c r="L61" s="47"/>
      <c r="M61" s="47"/>
      <c r="N61" s="48"/>
      <c r="O61" s="28" t="str">
        <f>IF(D61="", "", IF(COUNTIF(リスト!$B$2:$D$31, D61)&gt;=1, "光熱費", ""))</f>
        <v/>
      </c>
      <c r="P61" s="47"/>
      <c r="Q61" s="47"/>
      <c r="R61" s="47"/>
      <c r="S61" s="47"/>
      <c r="T61" s="47"/>
      <c r="U61" s="47"/>
      <c r="V61" s="47"/>
      <c r="W61" s="47"/>
      <c r="X61" s="47"/>
      <c r="Y61" s="29">
        <f t="shared" si="17"/>
        <v>0</v>
      </c>
      <c r="Z61" s="30">
        <f t="shared" si="18"/>
        <v>0</v>
      </c>
      <c r="AA61" s="28" t="str">
        <f>IF(D61="", "", VLOOKUP(D61, リスト!$B$2:$D$31, 3, FALSE))</f>
        <v/>
      </c>
      <c r="AB61" s="47"/>
      <c r="AC61" s="47"/>
      <c r="AD61" s="47"/>
      <c r="AE61" s="47"/>
      <c r="AF61" s="47"/>
      <c r="AG61" s="47"/>
      <c r="AH61" s="47"/>
      <c r="AI61" s="47"/>
      <c r="AJ61" s="47"/>
      <c r="AK61" s="29">
        <f t="shared" si="19"/>
        <v>0</v>
      </c>
      <c r="AL61" s="30">
        <f t="shared" si="5"/>
        <v>0</v>
      </c>
      <c r="AM61" s="31">
        <f t="shared" si="20"/>
        <v>0</v>
      </c>
      <c r="AN61" s="32">
        <f t="shared" si="21"/>
        <v>0</v>
      </c>
      <c r="AO61" s="49"/>
      <c r="AP61" s="50"/>
      <c r="AQ61" s="50"/>
      <c r="AR61" s="49"/>
      <c r="AS61" s="47"/>
      <c r="AT61" s="47"/>
      <c r="AU61" s="49"/>
      <c r="AV61" s="47"/>
      <c r="AW61" s="52"/>
      <c r="AX61" s="36" t="str">
        <f>IFERROR(VLOOKUP(D61,リスト!$B$2:$E$18,4, FALSE), "")</f>
        <v/>
      </c>
      <c r="AY61" s="37" t="str">
        <f t="shared" si="11"/>
        <v/>
      </c>
      <c r="AZ61" s="38" t="str" cm="1">
        <f t="array" ref="AZ61">IF(ISBLANK(D61),"",IF(ISNUMBER(MATCH(D61,リスト!$B$19:$B$31,0)),IF(COUNTIF(F61:N61,"〇")&gt;1,"error",INDEX(リスト!$B$19:$M$31,MATCH(D61,リスト!$B$19:$B$31,0),IF(COUNTIF(F61:N61,"〇")=0,4,MATCH("〇",F61:N61,0)+3))),AX61*AY61))</f>
        <v/>
      </c>
      <c r="BA61" s="39">
        <f t="shared" si="12"/>
        <v>0</v>
      </c>
      <c r="BB61" s="39">
        <f t="shared" si="13"/>
        <v>0</v>
      </c>
      <c r="BC61" s="39">
        <f t="shared" si="14"/>
        <v>0</v>
      </c>
      <c r="BD61" s="39">
        <f t="shared" si="15"/>
        <v>0</v>
      </c>
      <c r="BE61" s="39">
        <f t="shared" si="16"/>
        <v>0</v>
      </c>
    </row>
    <row r="62" spans="2:57" ht="30" customHeight="1" x14ac:dyDescent="0.2">
      <c r="B62" s="43">
        <v>54</v>
      </c>
      <c r="C62" s="45"/>
      <c r="D62" s="45"/>
      <c r="E62" s="46"/>
      <c r="F62" s="47"/>
      <c r="G62" s="47"/>
      <c r="H62" s="47"/>
      <c r="I62" s="47"/>
      <c r="J62" s="47"/>
      <c r="K62" s="47"/>
      <c r="L62" s="47"/>
      <c r="M62" s="47"/>
      <c r="N62" s="48"/>
      <c r="O62" s="28" t="str">
        <f>IF(D62="", "", IF(COUNTIF(リスト!$B$2:$D$31, D62)&gt;=1, "光熱費", ""))</f>
        <v/>
      </c>
      <c r="P62" s="47"/>
      <c r="Q62" s="47"/>
      <c r="R62" s="47"/>
      <c r="S62" s="47"/>
      <c r="T62" s="47"/>
      <c r="U62" s="47"/>
      <c r="V62" s="47"/>
      <c r="W62" s="47"/>
      <c r="X62" s="47"/>
      <c r="Y62" s="29">
        <f t="shared" si="17"/>
        <v>0</v>
      </c>
      <c r="Z62" s="30">
        <f t="shared" si="18"/>
        <v>0</v>
      </c>
      <c r="AA62" s="28" t="str">
        <f>IF(D62="", "", VLOOKUP(D62, リスト!$B$2:$D$31, 3, FALSE))</f>
        <v/>
      </c>
      <c r="AB62" s="47"/>
      <c r="AC62" s="47"/>
      <c r="AD62" s="47"/>
      <c r="AE62" s="47"/>
      <c r="AF62" s="47"/>
      <c r="AG62" s="47"/>
      <c r="AH62" s="47"/>
      <c r="AI62" s="47"/>
      <c r="AJ62" s="47"/>
      <c r="AK62" s="29">
        <f t="shared" si="19"/>
        <v>0</v>
      </c>
      <c r="AL62" s="30">
        <f t="shared" si="5"/>
        <v>0</v>
      </c>
      <c r="AM62" s="31">
        <f t="shared" si="20"/>
        <v>0</v>
      </c>
      <c r="AN62" s="32">
        <f t="shared" si="21"/>
        <v>0</v>
      </c>
      <c r="AO62" s="49"/>
      <c r="AP62" s="50"/>
      <c r="AQ62" s="50"/>
      <c r="AR62" s="49"/>
      <c r="AS62" s="47"/>
      <c r="AT62" s="47"/>
      <c r="AU62" s="49"/>
      <c r="AV62" s="47"/>
      <c r="AW62" s="52"/>
      <c r="AX62" s="36" t="str">
        <f>IFERROR(VLOOKUP(D62,リスト!$B$2:$E$18,4, FALSE), "")</f>
        <v/>
      </c>
      <c r="AY62" s="37" t="str">
        <f t="shared" si="11"/>
        <v/>
      </c>
      <c r="AZ62" s="38" t="str" cm="1">
        <f t="array" ref="AZ62">IF(ISBLANK(D62),"",IF(ISNUMBER(MATCH(D62,リスト!$B$19:$B$31,0)),IF(COUNTIF(F62:N62,"〇")&gt;1,"error",INDEX(リスト!$B$19:$M$31,MATCH(D62,リスト!$B$19:$B$31,0),IF(COUNTIF(F62:N62,"〇")=0,4,MATCH("〇",F62:N62,0)+3))),AX62*AY62))</f>
        <v/>
      </c>
      <c r="BA62" s="39">
        <f t="shared" si="12"/>
        <v>0</v>
      </c>
      <c r="BB62" s="39">
        <f t="shared" si="13"/>
        <v>0</v>
      </c>
      <c r="BC62" s="39">
        <f t="shared" si="14"/>
        <v>0</v>
      </c>
      <c r="BD62" s="39">
        <f t="shared" si="15"/>
        <v>0</v>
      </c>
      <c r="BE62" s="39">
        <f t="shared" si="16"/>
        <v>0</v>
      </c>
    </row>
    <row r="63" spans="2:57" ht="30" customHeight="1" x14ac:dyDescent="0.2">
      <c r="B63" s="43">
        <v>55</v>
      </c>
      <c r="C63" s="45"/>
      <c r="D63" s="45"/>
      <c r="E63" s="46"/>
      <c r="F63" s="47"/>
      <c r="G63" s="47"/>
      <c r="H63" s="47"/>
      <c r="I63" s="47"/>
      <c r="J63" s="47"/>
      <c r="K63" s="47"/>
      <c r="L63" s="47"/>
      <c r="M63" s="47"/>
      <c r="N63" s="48"/>
      <c r="O63" s="28" t="str">
        <f>IF(D63="", "", IF(COUNTIF(リスト!$B$2:$D$31, D63)&gt;=1, "光熱費", ""))</f>
        <v/>
      </c>
      <c r="P63" s="47"/>
      <c r="Q63" s="47"/>
      <c r="R63" s="47"/>
      <c r="S63" s="47"/>
      <c r="T63" s="47"/>
      <c r="U63" s="47"/>
      <c r="V63" s="47"/>
      <c r="W63" s="47"/>
      <c r="X63" s="47"/>
      <c r="Y63" s="29">
        <f t="shared" si="17"/>
        <v>0</v>
      </c>
      <c r="Z63" s="30">
        <f t="shared" si="18"/>
        <v>0</v>
      </c>
      <c r="AA63" s="28" t="str">
        <f>IF(D63="", "", VLOOKUP(D63, リスト!$B$2:$D$31, 3, FALSE))</f>
        <v/>
      </c>
      <c r="AB63" s="47"/>
      <c r="AC63" s="47"/>
      <c r="AD63" s="47"/>
      <c r="AE63" s="47"/>
      <c r="AF63" s="47"/>
      <c r="AG63" s="47"/>
      <c r="AH63" s="47"/>
      <c r="AI63" s="47"/>
      <c r="AJ63" s="47"/>
      <c r="AK63" s="29">
        <f t="shared" si="19"/>
        <v>0</v>
      </c>
      <c r="AL63" s="30">
        <f t="shared" si="5"/>
        <v>0</v>
      </c>
      <c r="AM63" s="31">
        <f t="shared" si="20"/>
        <v>0</v>
      </c>
      <c r="AN63" s="32">
        <f t="shared" si="21"/>
        <v>0</v>
      </c>
      <c r="AO63" s="49"/>
      <c r="AP63" s="50"/>
      <c r="AQ63" s="50"/>
      <c r="AR63" s="49"/>
      <c r="AS63" s="47"/>
      <c r="AT63" s="47"/>
      <c r="AU63" s="49"/>
      <c r="AV63" s="47"/>
      <c r="AW63" s="52"/>
      <c r="AX63" s="36" t="str">
        <f>IFERROR(VLOOKUP(D63,リスト!$B$2:$E$18,4, FALSE), "")</f>
        <v/>
      </c>
      <c r="AY63" s="37" t="str">
        <f t="shared" si="11"/>
        <v/>
      </c>
      <c r="AZ63" s="38" t="str" cm="1">
        <f t="array" ref="AZ63">IF(ISBLANK(D63),"",IF(ISNUMBER(MATCH(D63,リスト!$B$19:$B$31,0)),IF(COUNTIF(F63:N63,"〇")&gt;1,"error",INDEX(リスト!$B$19:$M$31,MATCH(D63,リスト!$B$19:$B$31,0),IF(COUNTIF(F63:N63,"〇")=0,4,MATCH("〇",F63:N63,0)+3))),AX63*AY63))</f>
        <v/>
      </c>
      <c r="BA63" s="39">
        <f t="shared" si="12"/>
        <v>0</v>
      </c>
      <c r="BB63" s="39">
        <f t="shared" si="13"/>
        <v>0</v>
      </c>
      <c r="BC63" s="39">
        <f t="shared" si="14"/>
        <v>0</v>
      </c>
      <c r="BD63" s="39">
        <f t="shared" si="15"/>
        <v>0</v>
      </c>
      <c r="BE63" s="39">
        <f t="shared" si="16"/>
        <v>0</v>
      </c>
    </row>
    <row r="64" spans="2:57" ht="30" customHeight="1" x14ac:dyDescent="0.2">
      <c r="B64" s="43">
        <v>56</v>
      </c>
      <c r="C64" s="45"/>
      <c r="D64" s="45"/>
      <c r="E64" s="46"/>
      <c r="F64" s="47"/>
      <c r="G64" s="47"/>
      <c r="H64" s="47"/>
      <c r="I64" s="47"/>
      <c r="J64" s="47"/>
      <c r="K64" s="47"/>
      <c r="L64" s="47"/>
      <c r="M64" s="47"/>
      <c r="N64" s="48"/>
      <c r="O64" s="28" t="str">
        <f>IF(D64="", "", IF(COUNTIF(リスト!$B$2:$D$31, D64)&gt;=1, "光熱費", ""))</f>
        <v/>
      </c>
      <c r="P64" s="47"/>
      <c r="Q64" s="47"/>
      <c r="R64" s="47"/>
      <c r="S64" s="47"/>
      <c r="T64" s="47"/>
      <c r="U64" s="47"/>
      <c r="V64" s="47"/>
      <c r="W64" s="47"/>
      <c r="X64" s="47"/>
      <c r="Y64" s="29">
        <f t="shared" si="17"/>
        <v>0</v>
      </c>
      <c r="Z64" s="30">
        <f t="shared" si="18"/>
        <v>0</v>
      </c>
      <c r="AA64" s="28" t="str">
        <f>IF(D64="", "", VLOOKUP(D64, リスト!$B$2:$D$31, 3, FALSE))</f>
        <v/>
      </c>
      <c r="AB64" s="47"/>
      <c r="AC64" s="47"/>
      <c r="AD64" s="47"/>
      <c r="AE64" s="47"/>
      <c r="AF64" s="47"/>
      <c r="AG64" s="47"/>
      <c r="AH64" s="47"/>
      <c r="AI64" s="47"/>
      <c r="AJ64" s="47"/>
      <c r="AK64" s="29">
        <f t="shared" si="19"/>
        <v>0</v>
      </c>
      <c r="AL64" s="30">
        <f t="shared" si="5"/>
        <v>0</v>
      </c>
      <c r="AM64" s="31">
        <f t="shared" si="20"/>
        <v>0</v>
      </c>
      <c r="AN64" s="32">
        <f t="shared" si="21"/>
        <v>0</v>
      </c>
      <c r="AO64" s="49"/>
      <c r="AP64" s="50"/>
      <c r="AQ64" s="50"/>
      <c r="AR64" s="49"/>
      <c r="AS64" s="47"/>
      <c r="AT64" s="47"/>
      <c r="AU64" s="49"/>
      <c r="AV64" s="47"/>
      <c r="AW64" s="52"/>
      <c r="AX64" s="36" t="str">
        <f>IFERROR(VLOOKUP(D64,リスト!$B$2:$E$18,4, FALSE), "")</f>
        <v/>
      </c>
      <c r="AY64" s="37" t="str">
        <f t="shared" si="11"/>
        <v/>
      </c>
      <c r="AZ64" s="38" t="str" cm="1">
        <f t="array" ref="AZ64">IF(ISBLANK(D64),"",IF(ISNUMBER(MATCH(D64,リスト!$B$19:$B$31,0)),IF(COUNTIF(F64:N64,"〇")&gt;1,"error",INDEX(リスト!$B$19:$M$31,MATCH(D64,リスト!$B$19:$B$31,0),IF(COUNTIF(F64:N64,"〇")=0,4,MATCH("〇",F64:N64,0)+3))),AX64*AY64))</f>
        <v/>
      </c>
      <c r="BA64" s="39">
        <f t="shared" si="12"/>
        <v>0</v>
      </c>
      <c r="BB64" s="39">
        <f t="shared" si="13"/>
        <v>0</v>
      </c>
      <c r="BC64" s="39">
        <f t="shared" si="14"/>
        <v>0</v>
      </c>
      <c r="BD64" s="39">
        <f t="shared" si="15"/>
        <v>0</v>
      </c>
      <c r="BE64" s="39">
        <f t="shared" si="16"/>
        <v>0</v>
      </c>
    </row>
    <row r="65" spans="2:57" ht="30" customHeight="1" x14ac:dyDescent="0.2">
      <c r="B65" s="43">
        <v>57</v>
      </c>
      <c r="C65" s="45"/>
      <c r="D65" s="45"/>
      <c r="E65" s="46"/>
      <c r="F65" s="47"/>
      <c r="G65" s="47"/>
      <c r="H65" s="47"/>
      <c r="I65" s="47"/>
      <c r="J65" s="47"/>
      <c r="K65" s="47"/>
      <c r="L65" s="47"/>
      <c r="M65" s="47"/>
      <c r="N65" s="48"/>
      <c r="O65" s="28" t="str">
        <f>IF(D65="", "", IF(COUNTIF(リスト!$B$2:$D$31, D65)&gt;=1, "光熱費", ""))</f>
        <v/>
      </c>
      <c r="P65" s="47"/>
      <c r="Q65" s="47"/>
      <c r="R65" s="47"/>
      <c r="S65" s="47"/>
      <c r="T65" s="47"/>
      <c r="U65" s="47"/>
      <c r="V65" s="47"/>
      <c r="W65" s="47"/>
      <c r="X65" s="47"/>
      <c r="Y65" s="29">
        <f t="shared" si="17"/>
        <v>0</v>
      </c>
      <c r="Z65" s="30">
        <f t="shared" si="18"/>
        <v>0</v>
      </c>
      <c r="AA65" s="28" t="str">
        <f>IF(D65="", "", VLOOKUP(D65, リスト!$B$2:$D$31, 3, FALSE))</f>
        <v/>
      </c>
      <c r="AB65" s="47"/>
      <c r="AC65" s="47"/>
      <c r="AD65" s="47"/>
      <c r="AE65" s="47"/>
      <c r="AF65" s="47"/>
      <c r="AG65" s="47"/>
      <c r="AH65" s="47"/>
      <c r="AI65" s="47"/>
      <c r="AJ65" s="47"/>
      <c r="AK65" s="29">
        <f t="shared" si="19"/>
        <v>0</v>
      </c>
      <c r="AL65" s="30">
        <f t="shared" si="5"/>
        <v>0</v>
      </c>
      <c r="AM65" s="31">
        <f t="shared" si="20"/>
        <v>0</v>
      </c>
      <c r="AN65" s="32">
        <f t="shared" si="21"/>
        <v>0</v>
      </c>
      <c r="AO65" s="49"/>
      <c r="AP65" s="50"/>
      <c r="AQ65" s="50"/>
      <c r="AR65" s="49"/>
      <c r="AS65" s="47"/>
      <c r="AT65" s="47"/>
      <c r="AU65" s="49"/>
      <c r="AV65" s="47"/>
      <c r="AW65" s="52"/>
      <c r="AX65" s="36" t="str">
        <f>IFERROR(VLOOKUP(D65,リスト!$B$2:$E$18,4, FALSE), "")</f>
        <v/>
      </c>
      <c r="AY65" s="37" t="str">
        <f t="shared" si="11"/>
        <v/>
      </c>
      <c r="AZ65" s="38" t="str" cm="1">
        <f t="array" ref="AZ65">IF(ISBLANK(D65),"",IF(ISNUMBER(MATCH(D65,リスト!$B$19:$B$31,0)),IF(COUNTIF(F65:N65,"〇")&gt;1,"error",INDEX(リスト!$B$19:$M$31,MATCH(D65,リスト!$B$19:$B$31,0),IF(COUNTIF(F65:N65,"〇")=0,4,MATCH("〇",F65:N65,0)+3))),AX65*AY65))</f>
        <v/>
      </c>
      <c r="BA65" s="39">
        <f t="shared" si="12"/>
        <v>0</v>
      </c>
      <c r="BB65" s="39">
        <f t="shared" si="13"/>
        <v>0</v>
      </c>
      <c r="BC65" s="39">
        <f t="shared" si="14"/>
        <v>0</v>
      </c>
      <c r="BD65" s="39">
        <f t="shared" si="15"/>
        <v>0</v>
      </c>
      <c r="BE65" s="39">
        <f t="shared" si="16"/>
        <v>0</v>
      </c>
    </row>
    <row r="66" spans="2:57" ht="30" customHeight="1" x14ac:dyDescent="0.2">
      <c r="B66" s="43">
        <v>58</v>
      </c>
      <c r="C66" s="45"/>
      <c r="D66" s="45"/>
      <c r="E66" s="46"/>
      <c r="F66" s="47"/>
      <c r="G66" s="47"/>
      <c r="H66" s="47"/>
      <c r="I66" s="47"/>
      <c r="J66" s="47"/>
      <c r="K66" s="47"/>
      <c r="L66" s="47"/>
      <c r="M66" s="47"/>
      <c r="N66" s="48"/>
      <c r="O66" s="28" t="str">
        <f>IF(D66="", "", IF(COUNTIF(リスト!$B$2:$D$31, D66)&gt;=1, "光熱費", ""))</f>
        <v/>
      </c>
      <c r="P66" s="47"/>
      <c r="Q66" s="47"/>
      <c r="R66" s="47"/>
      <c r="S66" s="47"/>
      <c r="T66" s="47"/>
      <c r="U66" s="47"/>
      <c r="V66" s="47"/>
      <c r="W66" s="47"/>
      <c r="X66" s="47"/>
      <c r="Y66" s="29">
        <f t="shared" si="17"/>
        <v>0</v>
      </c>
      <c r="Z66" s="30">
        <f t="shared" si="18"/>
        <v>0</v>
      </c>
      <c r="AA66" s="28" t="str">
        <f>IF(D66="", "", VLOOKUP(D66, リスト!$B$2:$D$31, 3, FALSE))</f>
        <v/>
      </c>
      <c r="AB66" s="47"/>
      <c r="AC66" s="47"/>
      <c r="AD66" s="47"/>
      <c r="AE66" s="47"/>
      <c r="AF66" s="47"/>
      <c r="AG66" s="47"/>
      <c r="AH66" s="47"/>
      <c r="AI66" s="47"/>
      <c r="AJ66" s="47"/>
      <c r="AK66" s="29">
        <f t="shared" si="19"/>
        <v>0</v>
      </c>
      <c r="AL66" s="30">
        <f t="shared" si="5"/>
        <v>0</v>
      </c>
      <c r="AM66" s="31">
        <f t="shared" si="20"/>
        <v>0</v>
      </c>
      <c r="AN66" s="32">
        <f t="shared" si="21"/>
        <v>0</v>
      </c>
      <c r="AO66" s="49"/>
      <c r="AP66" s="50"/>
      <c r="AQ66" s="50"/>
      <c r="AR66" s="49"/>
      <c r="AS66" s="47"/>
      <c r="AT66" s="47"/>
      <c r="AU66" s="49"/>
      <c r="AV66" s="47"/>
      <c r="AW66" s="52"/>
      <c r="AX66" s="36" t="str">
        <f>IFERROR(VLOOKUP(D66,リスト!$B$2:$E$18,4, FALSE), "")</f>
        <v/>
      </c>
      <c r="AY66" s="37" t="str">
        <f t="shared" si="11"/>
        <v/>
      </c>
      <c r="AZ66" s="38" t="str" cm="1">
        <f t="array" ref="AZ66">IF(ISBLANK(D66),"",IF(ISNUMBER(MATCH(D66,リスト!$B$19:$B$31,0)),IF(COUNTIF(F66:N66,"〇")&gt;1,"error",INDEX(リスト!$B$19:$M$31,MATCH(D66,リスト!$B$19:$B$31,0),IF(COUNTIF(F66:N66,"〇")=0,4,MATCH("〇",F66:N66,0)+3))),AX66*AY66))</f>
        <v/>
      </c>
      <c r="BA66" s="39">
        <f t="shared" si="12"/>
        <v>0</v>
      </c>
      <c r="BB66" s="39">
        <f t="shared" si="13"/>
        <v>0</v>
      </c>
      <c r="BC66" s="39">
        <f t="shared" si="14"/>
        <v>0</v>
      </c>
      <c r="BD66" s="39">
        <f t="shared" si="15"/>
        <v>0</v>
      </c>
      <c r="BE66" s="39">
        <f t="shared" si="16"/>
        <v>0</v>
      </c>
    </row>
    <row r="67" spans="2:57" ht="30" customHeight="1" x14ac:dyDescent="0.2">
      <c r="B67" s="43">
        <v>59</v>
      </c>
      <c r="C67" s="45"/>
      <c r="D67" s="45"/>
      <c r="E67" s="46"/>
      <c r="F67" s="47"/>
      <c r="G67" s="47"/>
      <c r="H67" s="47"/>
      <c r="I67" s="47"/>
      <c r="J67" s="47"/>
      <c r="K67" s="47"/>
      <c r="L67" s="47"/>
      <c r="M67" s="47"/>
      <c r="N67" s="48"/>
      <c r="O67" s="28" t="str">
        <f>IF(D67="", "", IF(COUNTIF(リスト!$B$2:$D$31, D67)&gt;=1, "光熱費", ""))</f>
        <v/>
      </c>
      <c r="P67" s="47"/>
      <c r="Q67" s="47"/>
      <c r="R67" s="47"/>
      <c r="S67" s="47"/>
      <c r="T67" s="47"/>
      <c r="U67" s="47"/>
      <c r="V67" s="47"/>
      <c r="W67" s="47"/>
      <c r="X67" s="47"/>
      <c r="Y67" s="29">
        <f t="shared" si="17"/>
        <v>0</v>
      </c>
      <c r="Z67" s="30">
        <f t="shared" si="18"/>
        <v>0</v>
      </c>
      <c r="AA67" s="28" t="str">
        <f>IF(D67="", "", VLOOKUP(D67, リスト!$B$2:$D$31, 3, FALSE))</f>
        <v/>
      </c>
      <c r="AB67" s="47"/>
      <c r="AC67" s="47"/>
      <c r="AD67" s="47"/>
      <c r="AE67" s="47"/>
      <c r="AF67" s="47"/>
      <c r="AG67" s="47"/>
      <c r="AH67" s="47"/>
      <c r="AI67" s="47"/>
      <c r="AJ67" s="47"/>
      <c r="AK67" s="29">
        <f t="shared" si="19"/>
        <v>0</v>
      </c>
      <c r="AL67" s="30">
        <f t="shared" si="5"/>
        <v>0</v>
      </c>
      <c r="AM67" s="31">
        <f t="shared" si="20"/>
        <v>0</v>
      </c>
      <c r="AN67" s="32">
        <f t="shared" si="21"/>
        <v>0</v>
      </c>
      <c r="AO67" s="49"/>
      <c r="AP67" s="50"/>
      <c r="AQ67" s="50"/>
      <c r="AR67" s="49"/>
      <c r="AS67" s="47"/>
      <c r="AT67" s="47"/>
      <c r="AU67" s="49"/>
      <c r="AV67" s="47"/>
      <c r="AW67" s="52"/>
      <c r="AX67" s="36" t="str">
        <f>IFERROR(VLOOKUP(D67,リスト!$B$2:$E$18,4, FALSE), "")</f>
        <v/>
      </c>
      <c r="AY67" s="37" t="str">
        <f t="shared" si="11"/>
        <v/>
      </c>
      <c r="AZ67" s="38" t="str" cm="1">
        <f t="array" ref="AZ67">IF(ISBLANK(D67),"",IF(ISNUMBER(MATCH(D67,リスト!$B$19:$B$31,0)),IF(COUNTIF(F67:N67,"〇")&gt;1,"error",INDEX(リスト!$B$19:$M$31,MATCH(D67,リスト!$B$19:$B$31,0),IF(COUNTIF(F67:N67,"〇")=0,4,MATCH("〇",F67:N67,0)+3))),AX67*AY67))</f>
        <v/>
      </c>
      <c r="BA67" s="39">
        <f t="shared" si="12"/>
        <v>0</v>
      </c>
      <c r="BB67" s="39">
        <f t="shared" si="13"/>
        <v>0</v>
      </c>
      <c r="BC67" s="39">
        <f t="shared" si="14"/>
        <v>0</v>
      </c>
      <c r="BD67" s="39">
        <f t="shared" si="15"/>
        <v>0</v>
      </c>
      <c r="BE67" s="39">
        <f t="shared" si="16"/>
        <v>0</v>
      </c>
    </row>
    <row r="68" spans="2:57" ht="30" customHeight="1" x14ac:dyDescent="0.2">
      <c r="B68" s="43">
        <v>60</v>
      </c>
      <c r="C68" s="45"/>
      <c r="D68" s="45"/>
      <c r="E68" s="46"/>
      <c r="F68" s="47"/>
      <c r="G68" s="47"/>
      <c r="H68" s="47"/>
      <c r="I68" s="47"/>
      <c r="J68" s="47"/>
      <c r="K68" s="47"/>
      <c r="L68" s="47"/>
      <c r="M68" s="47"/>
      <c r="N68" s="48"/>
      <c r="O68" s="28" t="str">
        <f>IF(D68="", "", IF(COUNTIF(リスト!$B$2:$D$31, D68)&gt;=1, "光熱費", ""))</f>
        <v/>
      </c>
      <c r="P68" s="47"/>
      <c r="Q68" s="47"/>
      <c r="R68" s="47"/>
      <c r="S68" s="47"/>
      <c r="T68" s="47"/>
      <c r="U68" s="47"/>
      <c r="V68" s="47"/>
      <c r="W68" s="47"/>
      <c r="X68" s="47"/>
      <c r="Y68" s="29">
        <f t="shared" si="17"/>
        <v>0</v>
      </c>
      <c r="Z68" s="30">
        <f t="shared" si="18"/>
        <v>0</v>
      </c>
      <c r="AA68" s="28" t="str">
        <f>IF(D68="", "", VLOOKUP(D68, リスト!$B$2:$D$31, 3, FALSE))</f>
        <v/>
      </c>
      <c r="AB68" s="47"/>
      <c r="AC68" s="47"/>
      <c r="AD68" s="47"/>
      <c r="AE68" s="47"/>
      <c r="AF68" s="47"/>
      <c r="AG68" s="47"/>
      <c r="AH68" s="47"/>
      <c r="AI68" s="47"/>
      <c r="AJ68" s="47"/>
      <c r="AK68" s="29">
        <f t="shared" si="19"/>
        <v>0</v>
      </c>
      <c r="AL68" s="30">
        <f t="shared" si="5"/>
        <v>0</v>
      </c>
      <c r="AM68" s="31">
        <f t="shared" si="20"/>
        <v>0</v>
      </c>
      <c r="AN68" s="32">
        <f t="shared" si="21"/>
        <v>0</v>
      </c>
      <c r="AO68" s="49"/>
      <c r="AP68" s="50"/>
      <c r="AQ68" s="50"/>
      <c r="AR68" s="49"/>
      <c r="AS68" s="47"/>
      <c r="AT68" s="47"/>
      <c r="AU68" s="49"/>
      <c r="AV68" s="47"/>
      <c r="AW68" s="52"/>
      <c r="AX68" s="36" t="str">
        <f>IFERROR(VLOOKUP(D68,リスト!$B$2:$E$18,4, FALSE), "")</f>
        <v/>
      </c>
      <c r="AY68" s="37" t="str">
        <f t="shared" si="11"/>
        <v/>
      </c>
      <c r="AZ68" s="38" t="str" cm="1">
        <f t="array" ref="AZ68">IF(ISBLANK(D68),"",IF(ISNUMBER(MATCH(D68,リスト!$B$19:$B$31,0)),IF(COUNTIF(F68:N68,"〇")&gt;1,"error",INDEX(リスト!$B$19:$M$31,MATCH(D68,リスト!$B$19:$B$31,0),IF(COUNTIF(F68:N68,"〇")=0,4,MATCH("〇",F68:N68,0)+3))),AX68*AY68))</f>
        <v/>
      </c>
      <c r="BA68" s="39">
        <f t="shared" si="12"/>
        <v>0</v>
      </c>
      <c r="BB68" s="39">
        <f t="shared" si="13"/>
        <v>0</v>
      </c>
      <c r="BC68" s="39">
        <f t="shared" si="14"/>
        <v>0</v>
      </c>
      <c r="BD68" s="39">
        <f t="shared" si="15"/>
        <v>0</v>
      </c>
      <c r="BE68" s="39">
        <f t="shared" si="16"/>
        <v>0</v>
      </c>
    </row>
    <row r="69" spans="2:57" ht="30" customHeight="1" x14ac:dyDescent="0.2">
      <c r="B69" s="43">
        <v>61</v>
      </c>
      <c r="C69" s="45"/>
      <c r="D69" s="45"/>
      <c r="E69" s="46"/>
      <c r="F69" s="47"/>
      <c r="G69" s="47"/>
      <c r="H69" s="47"/>
      <c r="I69" s="47"/>
      <c r="J69" s="47"/>
      <c r="K69" s="47"/>
      <c r="L69" s="47"/>
      <c r="M69" s="47"/>
      <c r="N69" s="48"/>
      <c r="O69" s="28" t="str">
        <f>IF(D69="", "", IF(COUNTIF(リスト!$B$2:$D$31, D69)&gt;=1, "光熱費", ""))</f>
        <v/>
      </c>
      <c r="P69" s="47"/>
      <c r="Q69" s="47"/>
      <c r="R69" s="47"/>
      <c r="S69" s="47"/>
      <c r="T69" s="47"/>
      <c r="U69" s="47"/>
      <c r="V69" s="47"/>
      <c r="W69" s="47"/>
      <c r="X69" s="47"/>
      <c r="Y69" s="29">
        <f t="shared" si="17"/>
        <v>0</v>
      </c>
      <c r="Z69" s="30">
        <f t="shared" si="18"/>
        <v>0</v>
      </c>
      <c r="AA69" s="28" t="str">
        <f>IF(D69="", "", VLOOKUP(D69, リスト!$B$2:$D$31, 3, FALSE))</f>
        <v/>
      </c>
      <c r="AB69" s="47"/>
      <c r="AC69" s="47"/>
      <c r="AD69" s="47"/>
      <c r="AE69" s="47"/>
      <c r="AF69" s="47"/>
      <c r="AG69" s="47"/>
      <c r="AH69" s="47"/>
      <c r="AI69" s="47"/>
      <c r="AJ69" s="47"/>
      <c r="AK69" s="29">
        <f t="shared" si="19"/>
        <v>0</v>
      </c>
      <c r="AL69" s="30">
        <f t="shared" si="5"/>
        <v>0</v>
      </c>
      <c r="AM69" s="31">
        <f t="shared" si="20"/>
        <v>0</v>
      </c>
      <c r="AN69" s="32">
        <f t="shared" si="21"/>
        <v>0</v>
      </c>
      <c r="AO69" s="49"/>
      <c r="AP69" s="50"/>
      <c r="AQ69" s="50"/>
      <c r="AR69" s="49"/>
      <c r="AS69" s="47"/>
      <c r="AT69" s="47"/>
      <c r="AU69" s="49"/>
      <c r="AV69" s="47"/>
      <c r="AW69" s="52"/>
      <c r="AX69" s="36" t="str">
        <f>IFERROR(VLOOKUP(D69,リスト!$B$2:$E$18,4, FALSE), "")</f>
        <v/>
      </c>
      <c r="AY69" s="37" t="str">
        <f t="shared" si="11"/>
        <v/>
      </c>
      <c r="AZ69" s="38" t="str" cm="1">
        <f t="array" ref="AZ69">IF(ISBLANK(D69),"",IF(ISNUMBER(MATCH(D69,リスト!$B$19:$B$31,0)),IF(COUNTIF(F69:N69,"〇")&gt;1,"error",INDEX(リスト!$B$19:$M$31,MATCH(D69,リスト!$B$19:$B$31,0),IF(COUNTIF(F69:N69,"〇")=0,4,MATCH("〇",F69:N69,0)+3))),AX69*AY69))</f>
        <v/>
      </c>
      <c r="BA69" s="39">
        <f t="shared" si="12"/>
        <v>0</v>
      </c>
      <c r="BB69" s="39">
        <f t="shared" si="13"/>
        <v>0</v>
      </c>
      <c r="BC69" s="39">
        <f t="shared" si="14"/>
        <v>0</v>
      </c>
      <c r="BD69" s="39">
        <f t="shared" si="15"/>
        <v>0</v>
      </c>
      <c r="BE69" s="39">
        <f t="shared" si="16"/>
        <v>0</v>
      </c>
    </row>
    <row r="70" spans="2:57" ht="30" customHeight="1" x14ac:dyDescent="0.2">
      <c r="B70" s="43">
        <v>62</v>
      </c>
      <c r="C70" s="45"/>
      <c r="D70" s="45"/>
      <c r="E70" s="46"/>
      <c r="F70" s="47"/>
      <c r="G70" s="47"/>
      <c r="H70" s="47"/>
      <c r="I70" s="47"/>
      <c r="J70" s="47"/>
      <c r="K70" s="47"/>
      <c r="L70" s="47"/>
      <c r="M70" s="47"/>
      <c r="N70" s="48"/>
      <c r="O70" s="28" t="str">
        <f>IF(D70="", "", IF(COUNTIF(リスト!$B$2:$D$31, D70)&gt;=1, "光熱費", ""))</f>
        <v/>
      </c>
      <c r="P70" s="47"/>
      <c r="Q70" s="47"/>
      <c r="R70" s="47"/>
      <c r="S70" s="47"/>
      <c r="T70" s="47"/>
      <c r="U70" s="47"/>
      <c r="V70" s="47"/>
      <c r="W70" s="47"/>
      <c r="X70" s="47"/>
      <c r="Y70" s="29">
        <f t="shared" si="17"/>
        <v>0</v>
      </c>
      <c r="Z70" s="30">
        <f t="shared" si="18"/>
        <v>0</v>
      </c>
      <c r="AA70" s="28" t="str">
        <f>IF(D70="", "", VLOOKUP(D70, リスト!$B$2:$D$31, 3, FALSE))</f>
        <v/>
      </c>
      <c r="AB70" s="47"/>
      <c r="AC70" s="47"/>
      <c r="AD70" s="47"/>
      <c r="AE70" s="47"/>
      <c r="AF70" s="47"/>
      <c r="AG70" s="47"/>
      <c r="AH70" s="47"/>
      <c r="AI70" s="47"/>
      <c r="AJ70" s="47"/>
      <c r="AK70" s="29">
        <f t="shared" si="19"/>
        <v>0</v>
      </c>
      <c r="AL70" s="30">
        <f t="shared" si="5"/>
        <v>0</v>
      </c>
      <c r="AM70" s="31">
        <f t="shared" si="20"/>
        <v>0</v>
      </c>
      <c r="AN70" s="32">
        <f t="shared" si="21"/>
        <v>0</v>
      </c>
      <c r="AO70" s="49"/>
      <c r="AP70" s="50"/>
      <c r="AQ70" s="50"/>
      <c r="AR70" s="49"/>
      <c r="AS70" s="47"/>
      <c r="AT70" s="47"/>
      <c r="AU70" s="49"/>
      <c r="AV70" s="47"/>
      <c r="AW70" s="52"/>
      <c r="AX70" s="36" t="str">
        <f>IFERROR(VLOOKUP(D70,リスト!$B$2:$E$18,4, FALSE), "")</f>
        <v/>
      </c>
      <c r="AY70" s="37" t="str">
        <f t="shared" si="11"/>
        <v/>
      </c>
      <c r="AZ70" s="38" t="str" cm="1">
        <f t="array" ref="AZ70">IF(ISBLANK(D70),"",IF(ISNUMBER(MATCH(D70,リスト!$B$19:$B$31,0)),IF(COUNTIF(F70:N70,"〇")&gt;1,"error",INDEX(リスト!$B$19:$M$31,MATCH(D70,リスト!$B$19:$B$31,0),IF(COUNTIF(F70:N70,"〇")=0,4,MATCH("〇",F70:N70,0)+3))),AX70*AY70))</f>
        <v/>
      </c>
      <c r="BA70" s="39">
        <f t="shared" si="12"/>
        <v>0</v>
      </c>
      <c r="BB70" s="39">
        <f t="shared" si="13"/>
        <v>0</v>
      </c>
      <c r="BC70" s="39">
        <f t="shared" si="14"/>
        <v>0</v>
      </c>
      <c r="BD70" s="39">
        <f t="shared" si="15"/>
        <v>0</v>
      </c>
      <c r="BE70" s="39">
        <f t="shared" si="16"/>
        <v>0</v>
      </c>
    </row>
    <row r="71" spans="2:57" ht="30" customHeight="1" x14ac:dyDescent="0.2">
      <c r="B71" s="43">
        <v>63</v>
      </c>
      <c r="C71" s="45"/>
      <c r="D71" s="45"/>
      <c r="E71" s="46"/>
      <c r="F71" s="47"/>
      <c r="G71" s="47"/>
      <c r="H71" s="47"/>
      <c r="I71" s="47"/>
      <c r="J71" s="47"/>
      <c r="K71" s="47"/>
      <c r="L71" s="47"/>
      <c r="M71" s="47"/>
      <c r="N71" s="48"/>
      <c r="O71" s="28" t="str">
        <f>IF(D71="", "", IF(COUNTIF(リスト!$B$2:$D$31, D71)&gt;=1, "光熱費", ""))</f>
        <v/>
      </c>
      <c r="P71" s="47"/>
      <c r="Q71" s="47"/>
      <c r="R71" s="47"/>
      <c r="S71" s="47"/>
      <c r="T71" s="47"/>
      <c r="U71" s="47"/>
      <c r="V71" s="47"/>
      <c r="W71" s="47"/>
      <c r="X71" s="47"/>
      <c r="Y71" s="29">
        <f t="shared" si="17"/>
        <v>0</v>
      </c>
      <c r="Z71" s="30">
        <f t="shared" si="18"/>
        <v>0</v>
      </c>
      <c r="AA71" s="28" t="str">
        <f>IF(D71="", "", VLOOKUP(D71, リスト!$B$2:$D$31, 3, FALSE))</f>
        <v/>
      </c>
      <c r="AB71" s="47"/>
      <c r="AC71" s="47"/>
      <c r="AD71" s="47"/>
      <c r="AE71" s="47"/>
      <c r="AF71" s="47"/>
      <c r="AG71" s="47"/>
      <c r="AH71" s="47"/>
      <c r="AI71" s="47"/>
      <c r="AJ71" s="47"/>
      <c r="AK71" s="29">
        <f t="shared" si="19"/>
        <v>0</v>
      </c>
      <c r="AL71" s="30">
        <f t="shared" si="5"/>
        <v>0</v>
      </c>
      <c r="AM71" s="31">
        <f t="shared" si="20"/>
        <v>0</v>
      </c>
      <c r="AN71" s="32">
        <f t="shared" si="21"/>
        <v>0</v>
      </c>
      <c r="AO71" s="49"/>
      <c r="AP71" s="50"/>
      <c r="AQ71" s="50"/>
      <c r="AR71" s="49"/>
      <c r="AS71" s="47"/>
      <c r="AT71" s="47"/>
      <c r="AU71" s="49"/>
      <c r="AV71" s="47"/>
      <c r="AW71" s="52"/>
      <c r="AX71" s="36" t="str">
        <f>IFERROR(VLOOKUP(D71,リスト!$B$2:$E$18,4, FALSE), "")</f>
        <v/>
      </c>
      <c r="AY71" s="37" t="str">
        <f t="shared" si="11"/>
        <v/>
      </c>
      <c r="AZ71" s="38" t="str" cm="1">
        <f t="array" ref="AZ71">IF(ISBLANK(D71),"",IF(ISNUMBER(MATCH(D71,リスト!$B$19:$B$31,0)),IF(COUNTIF(F71:N71,"〇")&gt;1,"error",INDEX(リスト!$B$19:$M$31,MATCH(D71,リスト!$B$19:$B$31,0),IF(COUNTIF(F71:N71,"〇")=0,4,MATCH("〇",F71:N71,0)+3))),AX71*AY71))</f>
        <v/>
      </c>
      <c r="BA71" s="39">
        <f t="shared" si="12"/>
        <v>0</v>
      </c>
      <c r="BB71" s="39">
        <f t="shared" si="13"/>
        <v>0</v>
      </c>
      <c r="BC71" s="39">
        <f t="shared" si="14"/>
        <v>0</v>
      </c>
      <c r="BD71" s="39">
        <f t="shared" si="15"/>
        <v>0</v>
      </c>
      <c r="BE71" s="39">
        <f t="shared" si="16"/>
        <v>0</v>
      </c>
    </row>
    <row r="72" spans="2:57" ht="30" customHeight="1" x14ac:dyDescent="0.2">
      <c r="B72" s="43">
        <v>64</v>
      </c>
      <c r="C72" s="45"/>
      <c r="D72" s="45"/>
      <c r="E72" s="46"/>
      <c r="F72" s="47"/>
      <c r="G72" s="47"/>
      <c r="H72" s="47"/>
      <c r="I72" s="47"/>
      <c r="J72" s="47"/>
      <c r="K72" s="47"/>
      <c r="L72" s="47"/>
      <c r="M72" s="47"/>
      <c r="N72" s="48"/>
      <c r="O72" s="28" t="str">
        <f>IF(D72="", "", IF(COUNTIF(リスト!$B$2:$D$31, D72)&gt;=1, "光熱費", ""))</f>
        <v/>
      </c>
      <c r="P72" s="47"/>
      <c r="Q72" s="47"/>
      <c r="R72" s="47"/>
      <c r="S72" s="47"/>
      <c r="T72" s="47"/>
      <c r="U72" s="47"/>
      <c r="V72" s="47"/>
      <c r="W72" s="47"/>
      <c r="X72" s="47"/>
      <c r="Y72" s="29">
        <f t="shared" si="17"/>
        <v>0</v>
      </c>
      <c r="Z72" s="30">
        <f t="shared" si="18"/>
        <v>0</v>
      </c>
      <c r="AA72" s="28" t="str">
        <f>IF(D72="", "", VLOOKUP(D72, リスト!$B$2:$D$31, 3, FALSE))</f>
        <v/>
      </c>
      <c r="AB72" s="47"/>
      <c r="AC72" s="47"/>
      <c r="AD72" s="47"/>
      <c r="AE72" s="47"/>
      <c r="AF72" s="47"/>
      <c r="AG72" s="47"/>
      <c r="AH72" s="47"/>
      <c r="AI72" s="47"/>
      <c r="AJ72" s="47"/>
      <c r="AK72" s="29">
        <f t="shared" si="19"/>
        <v>0</v>
      </c>
      <c r="AL72" s="30">
        <f t="shared" si="5"/>
        <v>0</v>
      </c>
      <c r="AM72" s="31">
        <f t="shared" si="20"/>
        <v>0</v>
      </c>
      <c r="AN72" s="32">
        <f t="shared" si="21"/>
        <v>0</v>
      </c>
      <c r="AO72" s="49"/>
      <c r="AP72" s="50"/>
      <c r="AQ72" s="50"/>
      <c r="AR72" s="49"/>
      <c r="AS72" s="47"/>
      <c r="AT72" s="47"/>
      <c r="AU72" s="49"/>
      <c r="AV72" s="47"/>
      <c r="AW72" s="52"/>
      <c r="AX72" s="36" t="str">
        <f>IFERROR(VLOOKUP(D72,リスト!$B$2:$E$18,4, FALSE), "")</f>
        <v/>
      </c>
      <c r="AY72" s="37" t="str">
        <f t="shared" si="11"/>
        <v/>
      </c>
      <c r="AZ72" s="38" t="str" cm="1">
        <f t="array" ref="AZ72">IF(ISBLANK(D72),"",IF(ISNUMBER(MATCH(D72,リスト!$B$19:$B$31,0)),IF(COUNTIF(F72:N72,"〇")&gt;1,"error",INDEX(リスト!$B$19:$M$31,MATCH(D72,リスト!$B$19:$B$31,0),IF(COUNTIF(F72:N72,"〇")=0,4,MATCH("〇",F72:N72,0)+3))),AX72*AY72))</f>
        <v/>
      </c>
      <c r="BA72" s="39">
        <f t="shared" si="12"/>
        <v>0</v>
      </c>
      <c r="BB72" s="39">
        <f t="shared" si="13"/>
        <v>0</v>
      </c>
      <c r="BC72" s="39">
        <f t="shared" si="14"/>
        <v>0</v>
      </c>
      <c r="BD72" s="39">
        <f t="shared" si="15"/>
        <v>0</v>
      </c>
      <c r="BE72" s="39">
        <f t="shared" si="16"/>
        <v>0</v>
      </c>
    </row>
    <row r="73" spans="2:57" ht="30" customHeight="1" x14ac:dyDescent="0.2">
      <c r="B73" s="43">
        <v>65</v>
      </c>
      <c r="C73" s="45"/>
      <c r="D73" s="45"/>
      <c r="E73" s="46"/>
      <c r="F73" s="47"/>
      <c r="G73" s="47"/>
      <c r="H73" s="47"/>
      <c r="I73" s="47"/>
      <c r="J73" s="47"/>
      <c r="K73" s="47"/>
      <c r="L73" s="47"/>
      <c r="M73" s="47"/>
      <c r="N73" s="48"/>
      <c r="O73" s="28" t="str">
        <f>IF(D73="", "", IF(COUNTIF(リスト!$B$2:$D$31, D73)&gt;=1, "光熱費", ""))</f>
        <v/>
      </c>
      <c r="P73" s="47"/>
      <c r="Q73" s="47"/>
      <c r="R73" s="47"/>
      <c r="S73" s="47"/>
      <c r="T73" s="47"/>
      <c r="U73" s="47"/>
      <c r="V73" s="47"/>
      <c r="W73" s="47"/>
      <c r="X73" s="47"/>
      <c r="Y73" s="29">
        <f t="shared" si="17"/>
        <v>0</v>
      </c>
      <c r="Z73" s="30">
        <f t="shared" si="18"/>
        <v>0</v>
      </c>
      <c r="AA73" s="28" t="str">
        <f>IF(D73="", "", VLOOKUP(D73, リスト!$B$2:$D$31, 3, FALSE))</f>
        <v/>
      </c>
      <c r="AB73" s="47"/>
      <c r="AC73" s="47"/>
      <c r="AD73" s="47"/>
      <c r="AE73" s="47"/>
      <c r="AF73" s="47"/>
      <c r="AG73" s="47"/>
      <c r="AH73" s="47"/>
      <c r="AI73" s="47"/>
      <c r="AJ73" s="47"/>
      <c r="AK73" s="29">
        <f t="shared" si="19"/>
        <v>0</v>
      </c>
      <c r="AL73" s="30">
        <f t="shared" si="5"/>
        <v>0</v>
      </c>
      <c r="AM73" s="31">
        <f t="shared" si="20"/>
        <v>0</v>
      </c>
      <c r="AN73" s="32">
        <f t="shared" si="21"/>
        <v>0</v>
      </c>
      <c r="AO73" s="49"/>
      <c r="AP73" s="50"/>
      <c r="AQ73" s="50"/>
      <c r="AR73" s="49"/>
      <c r="AS73" s="47"/>
      <c r="AT73" s="47"/>
      <c r="AU73" s="49"/>
      <c r="AV73" s="47"/>
      <c r="AW73" s="52"/>
      <c r="AX73" s="36" t="str">
        <f>IFERROR(VLOOKUP(D73,リスト!$B$2:$E$18,4, FALSE), "")</f>
        <v/>
      </c>
      <c r="AY73" s="37" t="str">
        <f t="shared" si="11"/>
        <v/>
      </c>
      <c r="AZ73" s="38" t="str" cm="1">
        <f t="array" ref="AZ73">IF(ISBLANK(D73),"",IF(ISNUMBER(MATCH(D73,リスト!$B$19:$B$31,0)),IF(COUNTIF(F73:N73,"〇")&gt;1,"error",INDEX(リスト!$B$19:$M$31,MATCH(D73,リスト!$B$19:$B$31,0),IF(COUNTIF(F73:N73,"〇")=0,4,MATCH("〇",F73:N73,0)+3))),AX73*AY73))</f>
        <v/>
      </c>
      <c r="BA73" s="39">
        <f t="shared" si="12"/>
        <v>0</v>
      </c>
      <c r="BB73" s="39">
        <f t="shared" si="13"/>
        <v>0</v>
      </c>
      <c r="BC73" s="39">
        <f t="shared" si="14"/>
        <v>0</v>
      </c>
      <c r="BD73" s="39">
        <f t="shared" si="15"/>
        <v>0</v>
      </c>
      <c r="BE73" s="39">
        <f t="shared" si="16"/>
        <v>0</v>
      </c>
    </row>
    <row r="74" spans="2:57" ht="30" customHeight="1" x14ac:dyDescent="0.2">
      <c r="B74" s="43">
        <v>66</v>
      </c>
      <c r="C74" s="45"/>
      <c r="D74" s="45"/>
      <c r="E74" s="46"/>
      <c r="F74" s="47"/>
      <c r="G74" s="47"/>
      <c r="H74" s="47"/>
      <c r="I74" s="47"/>
      <c r="J74" s="47"/>
      <c r="K74" s="47"/>
      <c r="L74" s="47"/>
      <c r="M74" s="47"/>
      <c r="N74" s="48"/>
      <c r="O74" s="28" t="str">
        <f>IF(D74="", "", IF(COUNTIF(リスト!$B$2:$D$31, D74)&gt;=1, "光熱費", ""))</f>
        <v/>
      </c>
      <c r="P74" s="47"/>
      <c r="Q74" s="47"/>
      <c r="R74" s="47"/>
      <c r="S74" s="47"/>
      <c r="T74" s="47"/>
      <c r="U74" s="47"/>
      <c r="V74" s="47"/>
      <c r="W74" s="47"/>
      <c r="X74" s="47"/>
      <c r="Y74" s="29">
        <f t="shared" si="17"/>
        <v>0</v>
      </c>
      <c r="Z74" s="30">
        <f t="shared" si="18"/>
        <v>0</v>
      </c>
      <c r="AA74" s="28" t="str">
        <f>IF(D74="", "", VLOOKUP(D74, リスト!$B$2:$D$31, 3, FALSE))</f>
        <v/>
      </c>
      <c r="AB74" s="47"/>
      <c r="AC74" s="47"/>
      <c r="AD74" s="47"/>
      <c r="AE74" s="47"/>
      <c r="AF74" s="47"/>
      <c r="AG74" s="47"/>
      <c r="AH74" s="47"/>
      <c r="AI74" s="47"/>
      <c r="AJ74" s="47"/>
      <c r="AK74" s="29">
        <f t="shared" si="19"/>
        <v>0</v>
      </c>
      <c r="AL74" s="30">
        <f t="shared" ref="AL74:AL137" si="22">IF(AA74="食材費",ROUNDDOWN(AK74/1.08,0),ROUNDDOWN(AK74/1.1,0))</f>
        <v>0</v>
      </c>
      <c r="AM74" s="31">
        <f t="shared" si="20"/>
        <v>0</v>
      </c>
      <c r="AN74" s="32">
        <f t="shared" si="21"/>
        <v>0</v>
      </c>
      <c r="AO74" s="49"/>
      <c r="AP74" s="50"/>
      <c r="AQ74" s="50"/>
      <c r="AR74" s="49"/>
      <c r="AS74" s="47"/>
      <c r="AT74" s="47"/>
      <c r="AU74" s="49"/>
      <c r="AV74" s="47"/>
      <c r="AW74" s="52"/>
      <c r="AX74" s="36" t="str">
        <f>IFERROR(VLOOKUP(D74,リスト!$B$2:$E$18,4, FALSE), "")</f>
        <v/>
      </c>
      <c r="AY74" s="37" t="str">
        <f t="shared" si="11"/>
        <v/>
      </c>
      <c r="AZ74" s="38" t="str" cm="1">
        <f t="array" ref="AZ74">IF(ISBLANK(D74),"",IF(ISNUMBER(MATCH(D74,リスト!$B$19:$B$31,0)),IF(COUNTIF(F74:N74,"〇")&gt;1,"error",INDEX(リスト!$B$19:$M$31,MATCH(D74,リスト!$B$19:$B$31,0),IF(COUNTIF(F74:N74,"〇")=0,4,MATCH("〇",F74:N74,0)+3))),AX74*AY74))</f>
        <v/>
      </c>
      <c r="BA74" s="39">
        <f t="shared" si="12"/>
        <v>0</v>
      </c>
      <c r="BB74" s="39">
        <f t="shared" si="13"/>
        <v>0</v>
      </c>
      <c r="BC74" s="39">
        <f t="shared" si="14"/>
        <v>0</v>
      </c>
      <c r="BD74" s="39">
        <f t="shared" si="15"/>
        <v>0</v>
      </c>
      <c r="BE74" s="39">
        <f t="shared" si="16"/>
        <v>0</v>
      </c>
    </row>
    <row r="75" spans="2:57" ht="30" customHeight="1" x14ac:dyDescent="0.2">
      <c r="B75" s="43">
        <v>67</v>
      </c>
      <c r="C75" s="45"/>
      <c r="D75" s="45"/>
      <c r="E75" s="46"/>
      <c r="F75" s="47"/>
      <c r="G75" s="47"/>
      <c r="H75" s="47"/>
      <c r="I75" s="47"/>
      <c r="J75" s="47"/>
      <c r="K75" s="47"/>
      <c r="L75" s="47"/>
      <c r="M75" s="47"/>
      <c r="N75" s="48"/>
      <c r="O75" s="28" t="str">
        <f>IF(D75="", "", IF(COUNTIF(リスト!$B$2:$D$31, D75)&gt;=1, "光熱費", ""))</f>
        <v/>
      </c>
      <c r="P75" s="47"/>
      <c r="Q75" s="47"/>
      <c r="R75" s="47"/>
      <c r="S75" s="47"/>
      <c r="T75" s="47"/>
      <c r="U75" s="47"/>
      <c r="V75" s="47"/>
      <c r="W75" s="47"/>
      <c r="X75" s="47"/>
      <c r="Y75" s="29">
        <f t="shared" si="17"/>
        <v>0</v>
      </c>
      <c r="Z75" s="30">
        <f t="shared" si="18"/>
        <v>0</v>
      </c>
      <c r="AA75" s="28" t="str">
        <f>IF(D75="", "", VLOOKUP(D75, リスト!$B$2:$D$31, 3, FALSE))</f>
        <v/>
      </c>
      <c r="AB75" s="47"/>
      <c r="AC75" s="47"/>
      <c r="AD75" s="47"/>
      <c r="AE75" s="47"/>
      <c r="AF75" s="47"/>
      <c r="AG75" s="47"/>
      <c r="AH75" s="47"/>
      <c r="AI75" s="47"/>
      <c r="AJ75" s="47"/>
      <c r="AK75" s="29">
        <f t="shared" si="19"/>
        <v>0</v>
      </c>
      <c r="AL75" s="30">
        <f t="shared" si="22"/>
        <v>0</v>
      </c>
      <c r="AM75" s="31">
        <f t="shared" si="20"/>
        <v>0</v>
      </c>
      <c r="AN75" s="32">
        <f t="shared" si="21"/>
        <v>0</v>
      </c>
      <c r="AO75" s="49"/>
      <c r="AP75" s="50"/>
      <c r="AQ75" s="50"/>
      <c r="AR75" s="49"/>
      <c r="AS75" s="47"/>
      <c r="AT75" s="47"/>
      <c r="AU75" s="49"/>
      <c r="AV75" s="47"/>
      <c r="AW75" s="52"/>
      <c r="AX75" s="36" t="str">
        <f>IFERROR(VLOOKUP(D75,リスト!$B$2:$E$18,4, FALSE), "")</f>
        <v/>
      </c>
      <c r="AY75" s="37" t="str">
        <f t="shared" si="11"/>
        <v/>
      </c>
      <c r="AZ75" s="38" t="str" cm="1">
        <f t="array" ref="AZ75">IF(ISBLANK(D75),"",IF(ISNUMBER(MATCH(D75,リスト!$B$19:$B$31,0)),IF(COUNTIF(F75:N75,"〇")&gt;1,"error",INDEX(リスト!$B$19:$M$31,MATCH(D75,リスト!$B$19:$B$31,0),IF(COUNTIF(F75:N75,"〇")=0,4,MATCH("〇",F75:N75,0)+3))),AX75*AY75))</f>
        <v/>
      </c>
      <c r="BA75" s="39">
        <f t="shared" si="12"/>
        <v>0</v>
      </c>
      <c r="BB75" s="39">
        <f t="shared" si="13"/>
        <v>0</v>
      </c>
      <c r="BC75" s="39">
        <f t="shared" si="14"/>
        <v>0</v>
      </c>
      <c r="BD75" s="39">
        <f t="shared" si="15"/>
        <v>0</v>
      </c>
      <c r="BE75" s="39">
        <f t="shared" si="16"/>
        <v>0</v>
      </c>
    </row>
    <row r="76" spans="2:57" ht="30" customHeight="1" x14ac:dyDescent="0.2">
      <c r="B76" s="43">
        <v>68</v>
      </c>
      <c r="C76" s="45"/>
      <c r="D76" s="45"/>
      <c r="E76" s="46"/>
      <c r="F76" s="47"/>
      <c r="G76" s="47"/>
      <c r="H76" s="47"/>
      <c r="I76" s="47"/>
      <c r="J76" s="47"/>
      <c r="K76" s="47"/>
      <c r="L76" s="47"/>
      <c r="M76" s="47"/>
      <c r="N76" s="48"/>
      <c r="O76" s="28" t="str">
        <f>IF(D76="", "", IF(COUNTIF(リスト!$B$2:$D$31, D76)&gt;=1, "光熱費", ""))</f>
        <v/>
      </c>
      <c r="P76" s="47"/>
      <c r="Q76" s="47"/>
      <c r="R76" s="47"/>
      <c r="S76" s="47"/>
      <c r="T76" s="47"/>
      <c r="U76" s="47"/>
      <c r="V76" s="47"/>
      <c r="W76" s="47"/>
      <c r="X76" s="47"/>
      <c r="Y76" s="29">
        <f t="shared" si="17"/>
        <v>0</v>
      </c>
      <c r="Z76" s="30">
        <f t="shared" si="18"/>
        <v>0</v>
      </c>
      <c r="AA76" s="28" t="str">
        <f>IF(D76="", "", VLOOKUP(D76, リスト!$B$2:$D$31, 3, FALSE))</f>
        <v/>
      </c>
      <c r="AB76" s="47"/>
      <c r="AC76" s="47"/>
      <c r="AD76" s="47"/>
      <c r="AE76" s="47"/>
      <c r="AF76" s="47"/>
      <c r="AG76" s="47"/>
      <c r="AH76" s="47"/>
      <c r="AI76" s="47"/>
      <c r="AJ76" s="47"/>
      <c r="AK76" s="29">
        <f t="shared" si="19"/>
        <v>0</v>
      </c>
      <c r="AL76" s="30">
        <f t="shared" si="22"/>
        <v>0</v>
      </c>
      <c r="AM76" s="31">
        <f t="shared" si="20"/>
        <v>0</v>
      </c>
      <c r="AN76" s="32">
        <f t="shared" si="21"/>
        <v>0</v>
      </c>
      <c r="AO76" s="49"/>
      <c r="AP76" s="50"/>
      <c r="AQ76" s="50"/>
      <c r="AR76" s="49"/>
      <c r="AS76" s="47"/>
      <c r="AT76" s="47"/>
      <c r="AU76" s="49"/>
      <c r="AV76" s="47"/>
      <c r="AW76" s="52"/>
      <c r="AX76" s="36" t="str">
        <f>IFERROR(VLOOKUP(D76,リスト!$B$2:$E$18,4, FALSE), "")</f>
        <v/>
      </c>
      <c r="AY76" s="37" t="str">
        <f t="shared" ref="AY76:AY139" si="23">IF(COUNT(F76:N76)=0, "", SUM(F76:N76))</f>
        <v/>
      </c>
      <c r="AZ76" s="38" t="str" cm="1">
        <f t="array" ref="AZ76">IF(ISBLANK(D76),"",IF(ISNUMBER(MATCH(D76,リスト!$B$19:$B$31,0)),IF(COUNTIF(F76:N76,"〇")&gt;1,"error",INDEX(リスト!$B$19:$M$31,MATCH(D76,リスト!$B$19:$B$31,0),IF(COUNTIF(F76:N76,"〇")=0,4,MATCH("〇",F76:N76,0)+3))),AX76*AY76))</f>
        <v/>
      </c>
      <c r="BA76" s="39">
        <f t="shared" ref="BA76:BA139" si="24">AN76</f>
        <v>0</v>
      </c>
      <c r="BB76" s="39">
        <f t="shared" ref="BB76:BB139" si="25">IFERROR(AQ76+AT76+AW76,"")</f>
        <v>0</v>
      </c>
      <c r="BC76" s="39">
        <f t="shared" ref="BC76:BC139" si="26">IFERROR(IF(BA76-BB76&gt;=0,BA76-BB76,0),"")</f>
        <v>0</v>
      </c>
      <c r="BD76" s="39">
        <f t="shared" ref="BD76:BD139" si="27">MIN(AZ76,BC76)</f>
        <v>0</v>
      </c>
      <c r="BE76" s="39">
        <f t="shared" ref="BE76:BE139" si="28">BD76</f>
        <v>0</v>
      </c>
    </row>
    <row r="77" spans="2:57" ht="30" customHeight="1" x14ac:dyDescent="0.2">
      <c r="B77" s="43">
        <v>69</v>
      </c>
      <c r="C77" s="45"/>
      <c r="D77" s="45"/>
      <c r="E77" s="46"/>
      <c r="F77" s="47"/>
      <c r="G77" s="47"/>
      <c r="H77" s="47"/>
      <c r="I77" s="47"/>
      <c r="J77" s="47"/>
      <c r="K77" s="47"/>
      <c r="L77" s="47"/>
      <c r="M77" s="47"/>
      <c r="N77" s="48"/>
      <c r="O77" s="28" t="str">
        <f>IF(D77="", "", IF(COUNTIF(リスト!$B$2:$D$31, D77)&gt;=1, "光熱費", ""))</f>
        <v/>
      </c>
      <c r="P77" s="47"/>
      <c r="Q77" s="47"/>
      <c r="R77" s="47"/>
      <c r="S77" s="47"/>
      <c r="T77" s="47"/>
      <c r="U77" s="47"/>
      <c r="V77" s="47"/>
      <c r="W77" s="47"/>
      <c r="X77" s="47"/>
      <c r="Y77" s="29">
        <f t="shared" si="17"/>
        <v>0</v>
      </c>
      <c r="Z77" s="30">
        <f t="shared" si="18"/>
        <v>0</v>
      </c>
      <c r="AA77" s="28" t="str">
        <f>IF(D77="", "", VLOOKUP(D77, リスト!$B$2:$D$31, 3, FALSE))</f>
        <v/>
      </c>
      <c r="AB77" s="47"/>
      <c r="AC77" s="47"/>
      <c r="AD77" s="47"/>
      <c r="AE77" s="47"/>
      <c r="AF77" s="47"/>
      <c r="AG77" s="47"/>
      <c r="AH77" s="47"/>
      <c r="AI77" s="47"/>
      <c r="AJ77" s="47"/>
      <c r="AK77" s="29">
        <f t="shared" si="19"/>
        <v>0</v>
      </c>
      <c r="AL77" s="30">
        <f t="shared" si="22"/>
        <v>0</v>
      </c>
      <c r="AM77" s="31">
        <f t="shared" si="20"/>
        <v>0</v>
      </c>
      <c r="AN77" s="32">
        <f t="shared" si="21"/>
        <v>0</v>
      </c>
      <c r="AO77" s="49"/>
      <c r="AP77" s="50"/>
      <c r="AQ77" s="50"/>
      <c r="AR77" s="49"/>
      <c r="AS77" s="47"/>
      <c r="AT77" s="47"/>
      <c r="AU77" s="49"/>
      <c r="AV77" s="47"/>
      <c r="AW77" s="52"/>
      <c r="AX77" s="36" t="str">
        <f>IFERROR(VLOOKUP(D77,リスト!$B$2:$E$18,4, FALSE), "")</f>
        <v/>
      </c>
      <c r="AY77" s="37" t="str">
        <f t="shared" si="23"/>
        <v/>
      </c>
      <c r="AZ77" s="38" t="str" cm="1">
        <f t="array" ref="AZ77">IF(ISBLANK(D77),"",IF(ISNUMBER(MATCH(D77,リスト!$B$19:$B$31,0)),IF(COUNTIF(F77:N77,"〇")&gt;1,"error",INDEX(リスト!$B$19:$M$31,MATCH(D77,リスト!$B$19:$B$31,0),IF(COUNTIF(F77:N77,"〇")=0,4,MATCH("〇",F77:N77,0)+3))),AX77*AY77))</f>
        <v/>
      </c>
      <c r="BA77" s="39">
        <f t="shared" si="24"/>
        <v>0</v>
      </c>
      <c r="BB77" s="39">
        <f t="shared" si="25"/>
        <v>0</v>
      </c>
      <c r="BC77" s="39">
        <f t="shared" si="26"/>
        <v>0</v>
      </c>
      <c r="BD77" s="39">
        <f t="shared" si="27"/>
        <v>0</v>
      </c>
      <c r="BE77" s="39">
        <f t="shared" si="28"/>
        <v>0</v>
      </c>
    </row>
    <row r="78" spans="2:57" ht="30" customHeight="1" x14ac:dyDescent="0.2">
      <c r="B78" s="43">
        <v>70</v>
      </c>
      <c r="C78" s="45"/>
      <c r="D78" s="45"/>
      <c r="E78" s="46"/>
      <c r="F78" s="47"/>
      <c r="G78" s="47"/>
      <c r="H78" s="47"/>
      <c r="I78" s="47"/>
      <c r="J78" s="47"/>
      <c r="K78" s="47"/>
      <c r="L78" s="47"/>
      <c r="M78" s="47"/>
      <c r="N78" s="48"/>
      <c r="O78" s="28" t="str">
        <f>IF(D78="", "", IF(COUNTIF(リスト!$B$2:$D$31, D78)&gt;=1, "光熱費", ""))</f>
        <v/>
      </c>
      <c r="P78" s="47"/>
      <c r="Q78" s="47"/>
      <c r="R78" s="47"/>
      <c r="S78" s="47"/>
      <c r="T78" s="47"/>
      <c r="U78" s="47"/>
      <c r="V78" s="47"/>
      <c r="W78" s="47"/>
      <c r="X78" s="47"/>
      <c r="Y78" s="29">
        <f t="shared" si="17"/>
        <v>0</v>
      </c>
      <c r="Z78" s="30">
        <f t="shared" si="18"/>
        <v>0</v>
      </c>
      <c r="AA78" s="28" t="str">
        <f>IF(D78="", "", VLOOKUP(D78, リスト!$B$2:$D$31, 3, FALSE))</f>
        <v/>
      </c>
      <c r="AB78" s="47"/>
      <c r="AC78" s="47"/>
      <c r="AD78" s="47"/>
      <c r="AE78" s="47"/>
      <c r="AF78" s="47"/>
      <c r="AG78" s="47"/>
      <c r="AH78" s="47"/>
      <c r="AI78" s="47"/>
      <c r="AJ78" s="47"/>
      <c r="AK78" s="29">
        <f t="shared" si="19"/>
        <v>0</v>
      </c>
      <c r="AL78" s="30">
        <f t="shared" si="22"/>
        <v>0</v>
      </c>
      <c r="AM78" s="31">
        <f t="shared" si="20"/>
        <v>0</v>
      </c>
      <c r="AN78" s="32">
        <f t="shared" si="21"/>
        <v>0</v>
      </c>
      <c r="AO78" s="49"/>
      <c r="AP78" s="50"/>
      <c r="AQ78" s="50"/>
      <c r="AR78" s="49"/>
      <c r="AS78" s="47"/>
      <c r="AT78" s="47"/>
      <c r="AU78" s="49"/>
      <c r="AV78" s="47"/>
      <c r="AW78" s="52"/>
      <c r="AX78" s="36" t="str">
        <f>IFERROR(VLOOKUP(D78,リスト!$B$2:$E$18,4, FALSE), "")</f>
        <v/>
      </c>
      <c r="AY78" s="37" t="str">
        <f t="shared" si="23"/>
        <v/>
      </c>
      <c r="AZ78" s="38" t="str" cm="1">
        <f t="array" ref="AZ78">IF(ISBLANK(D78),"",IF(ISNUMBER(MATCH(D78,リスト!$B$19:$B$31,0)),IF(COUNTIF(F78:N78,"〇")&gt;1,"error",INDEX(リスト!$B$19:$M$31,MATCH(D78,リスト!$B$19:$B$31,0),IF(COUNTIF(F78:N78,"〇")=0,4,MATCH("〇",F78:N78,0)+3))),AX78*AY78))</f>
        <v/>
      </c>
      <c r="BA78" s="39">
        <f t="shared" si="24"/>
        <v>0</v>
      </c>
      <c r="BB78" s="39">
        <f t="shared" si="25"/>
        <v>0</v>
      </c>
      <c r="BC78" s="39">
        <f t="shared" si="26"/>
        <v>0</v>
      </c>
      <c r="BD78" s="39">
        <f t="shared" si="27"/>
        <v>0</v>
      </c>
      <c r="BE78" s="39">
        <f t="shared" si="28"/>
        <v>0</v>
      </c>
    </row>
    <row r="79" spans="2:57" ht="30" customHeight="1" x14ac:dyDescent="0.2">
      <c r="B79" s="43">
        <v>71</v>
      </c>
      <c r="C79" s="45"/>
      <c r="D79" s="45"/>
      <c r="E79" s="46"/>
      <c r="F79" s="47"/>
      <c r="G79" s="47"/>
      <c r="H79" s="47"/>
      <c r="I79" s="47"/>
      <c r="J79" s="47"/>
      <c r="K79" s="47"/>
      <c r="L79" s="47"/>
      <c r="M79" s="47"/>
      <c r="N79" s="48"/>
      <c r="O79" s="28" t="str">
        <f>IF(D79="", "", IF(COUNTIF(リスト!$B$2:$D$31, D79)&gt;=1, "光熱費", ""))</f>
        <v/>
      </c>
      <c r="P79" s="47"/>
      <c r="Q79" s="47"/>
      <c r="R79" s="47"/>
      <c r="S79" s="47"/>
      <c r="T79" s="47"/>
      <c r="U79" s="47"/>
      <c r="V79" s="47"/>
      <c r="W79" s="47"/>
      <c r="X79" s="47"/>
      <c r="Y79" s="29">
        <f t="shared" si="17"/>
        <v>0</v>
      </c>
      <c r="Z79" s="30">
        <f t="shared" si="18"/>
        <v>0</v>
      </c>
      <c r="AA79" s="28" t="str">
        <f>IF(D79="", "", VLOOKUP(D79, リスト!$B$2:$D$31, 3, FALSE))</f>
        <v/>
      </c>
      <c r="AB79" s="47"/>
      <c r="AC79" s="47"/>
      <c r="AD79" s="47"/>
      <c r="AE79" s="47"/>
      <c r="AF79" s="47"/>
      <c r="AG79" s="47"/>
      <c r="AH79" s="47"/>
      <c r="AI79" s="47"/>
      <c r="AJ79" s="47"/>
      <c r="AK79" s="29">
        <f t="shared" si="19"/>
        <v>0</v>
      </c>
      <c r="AL79" s="30">
        <f t="shared" si="22"/>
        <v>0</v>
      </c>
      <c r="AM79" s="31">
        <f t="shared" si="20"/>
        <v>0</v>
      </c>
      <c r="AN79" s="32">
        <f t="shared" si="21"/>
        <v>0</v>
      </c>
      <c r="AO79" s="49"/>
      <c r="AP79" s="50"/>
      <c r="AQ79" s="50"/>
      <c r="AR79" s="49"/>
      <c r="AS79" s="47"/>
      <c r="AT79" s="47"/>
      <c r="AU79" s="49"/>
      <c r="AV79" s="47"/>
      <c r="AW79" s="52"/>
      <c r="AX79" s="36" t="str">
        <f>IFERROR(VLOOKUP(D79,リスト!$B$2:$E$18,4, FALSE), "")</f>
        <v/>
      </c>
      <c r="AY79" s="37" t="str">
        <f t="shared" si="23"/>
        <v/>
      </c>
      <c r="AZ79" s="38" t="str" cm="1">
        <f t="array" ref="AZ79">IF(ISBLANK(D79),"",IF(ISNUMBER(MATCH(D79,リスト!$B$19:$B$31,0)),IF(COUNTIF(F79:N79,"〇")&gt;1,"error",INDEX(リスト!$B$19:$M$31,MATCH(D79,リスト!$B$19:$B$31,0),IF(COUNTIF(F79:N79,"〇")=0,4,MATCH("〇",F79:N79,0)+3))),AX79*AY79))</f>
        <v/>
      </c>
      <c r="BA79" s="39">
        <f t="shared" si="24"/>
        <v>0</v>
      </c>
      <c r="BB79" s="39">
        <f t="shared" si="25"/>
        <v>0</v>
      </c>
      <c r="BC79" s="39">
        <f t="shared" si="26"/>
        <v>0</v>
      </c>
      <c r="BD79" s="39">
        <f t="shared" si="27"/>
        <v>0</v>
      </c>
      <c r="BE79" s="39">
        <f t="shared" si="28"/>
        <v>0</v>
      </c>
    </row>
    <row r="80" spans="2:57" ht="30" customHeight="1" x14ac:dyDescent="0.2">
      <c r="B80" s="43">
        <v>72</v>
      </c>
      <c r="C80" s="45"/>
      <c r="D80" s="45"/>
      <c r="E80" s="46"/>
      <c r="F80" s="47"/>
      <c r="G80" s="47"/>
      <c r="H80" s="47"/>
      <c r="I80" s="47"/>
      <c r="J80" s="47"/>
      <c r="K80" s="47"/>
      <c r="L80" s="47"/>
      <c r="M80" s="47"/>
      <c r="N80" s="48"/>
      <c r="O80" s="28" t="str">
        <f>IF(D80="", "", IF(COUNTIF(リスト!$B$2:$D$31, D80)&gt;=1, "光熱費", ""))</f>
        <v/>
      </c>
      <c r="P80" s="47"/>
      <c r="Q80" s="47"/>
      <c r="R80" s="47"/>
      <c r="S80" s="47"/>
      <c r="T80" s="47"/>
      <c r="U80" s="47"/>
      <c r="V80" s="47"/>
      <c r="W80" s="47"/>
      <c r="X80" s="47"/>
      <c r="Y80" s="29">
        <f t="shared" si="17"/>
        <v>0</v>
      </c>
      <c r="Z80" s="30">
        <f t="shared" si="18"/>
        <v>0</v>
      </c>
      <c r="AA80" s="28" t="str">
        <f>IF(D80="", "", VLOOKUP(D80, リスト!$B$2:$D$31, 3, FALSE))</f>
        <v/>
      </c>
      <c r="AB80" s="47"/>
      <c r="AC80" s="47"/>
      <c r="AD80" s="47"/>
      <c r="AE80" s="47"/>
      <c r="AF80" s="47"/>
      <c r="AG80" s="47"/>
      <c r="AH80" s="47"/>
      <c r="AI80" s="47"/>
      <c r="AJ80" s="47"/>
      <c r="AK80" s="29">
        <f t="shared" si="19"/>
        <v>0</v>
      </c>
      <c r="AL80" s="30">
        <f t="shared" si="22"/>
        <v>0</v>
      </c>
      <c r="AM80" s="31">
        <f t="shared" si="20"/>
        <v>0</v>
      </c>
      <c r="AN80" s="32">
        <f t="shared" si="21"/>
        <v>0</v>
      </c>
      <c r="AO80" s="49"/>
      <c r="AP80" s="50"/>
      <c r="AQ80" s="50"/>
      <c r="AR80" s="49"/>
      <c r="AS80" s="47"/>
      <c r="AT80" s="47"/>
      <c r="AU80" s="49"/>
      <c r="AV80" s="47"/>
      <c r="AW80" s="52"/>
      <c r="AX80" s="36" t="str">
        <f>IFERROR(VLOOKUP(D80,リスト!$B$2:$E$18,4, FALSE), "")</f>
        <v/>
      </c>
      <c r="AY80" s="37" t="str">
        <f t="shared" si="23"/>
        <v/>
      </c>
      <c r="AZ80" s="38" t="str" cm="1">
        <f t="array" ref="AZ80">IF(ISBLANK(D80),"",IF(ISNUMBER(MATCH(D80,リスト!$B$19:$B$31,0)),IF(COUNTIF(F80:N80,"〇")&gt;1,"error",INDEX(リスト!$B$19:$M$31,MATCH(D80,リスト!$B$19:$B$31,0),IF(COUNTIF(F80:N80,"〇")=0,4,MATCH("〇",F80:N80,0)+3))),AX80*AY80))</f>
        <v/>
      </c>
      <c r="BA80" s="39">
        <f t="shared" si="24"/>
        <v>0</v>
      </c>
      <c r="BB80" s="39">
        <f t="shared" si="25"/>
        <v>0</v>
      </c>
      <c r="BC80" s="39">
        <f t="shared" si="26"/>
        <v>0</v>
      </c>
      <c r="BD80" s="39">
        <f t="shared" si="27"/>
        <v>0</v>
      </c>
      <c r="BE80" s="39">
        <f t="shared" si="28"/>
        <v>0</v>
      </c>
    </row>
    <row r="81" spans="2:57" ht="30" customHeight="1" x14ac:dyDescent="0.2">
      <c r="B81" s="43">
        <v>73</v>
      </c>
      <c r="C81" s="45"/>
      <c r="D81" s="45"/>
      <c r="E81" s="46"/>
      <c r="F81" s="47"/>
      <c r="G81" s="47"/>
      <c r="H81" s="47"/>
      <c r="I81" s="47"/>
      <c r="J81" s="47"/>
      <c r="K81" s="47"/>
      <c r="L81" s="47"/>
      <c r="M81" s="47"/>
      <c r="N81" s="48"/>
      <c r="O81" s="28" t="str">
        <f>IF(D81="", "", IF(COUNTIF(リスト!$B$2:$D$31, D81)&gt;=1, "光熱費", ""))</f>
        <v/>
      </c>
      <c r="P81" s="47"/>
      <c r="Q81" s="47"/>
      <c r="R81" s="47"/>
      <c r="S81" s="47"/>
      <c r="T81" s="47"/>
      <c r="U81" s="47"/>
      <c r="V81" s="47"/>
      <c r="W81" s="47"/>
      <c r="X81" s="47"/>
      <c r="Y81" s="29">
        <f t="shared" ref="Y81:Y144" si="29">SUM(P81:X81)</f>
        <v>0</v>
      </c>
      <c r="Z81" s="30">
        <f t="shared" ref="Z81:Z144" si="30">ROUNDDOWN(Y81/1.1,0)</f>
        <v>0</v>
      </c>
      <c r="AA81" s="28" t="str">
        <f>IF(D81="", "", VLOOKUP(D81, リスト!$B$2:$D$31, 3, FALSE))</f>
        <v/>
      </c>
      <c r="AB81" s="47"/>
      <c r="AC81" s="47"/>
      <c r="AD81" s="47"/>
      <c r="AE81" s="47"/>
      <c r="AF81" s="47"/>
      <c r="AG81" s="47"/>
      <c r="AH81" s="47"/>
      <c r="AI81" s="47"/>
      <c r="AJ81" s="47"/>
      <c r="AK81" s="29">
        <f t="shared" si="19"/>
        <v>0</v>
      </c>
      <c r="AL81" s="30">
        <f t="shared" si="22"/>
        <v>0</v>
      </c>
      <c r="AM81" s="31">
        <f t="shared" si="20"/>
        <v>0</v>
      </c>
      <c r="AN81" s="32">
        <f t="shared" si="21"/>
        <v>0</v>
      </c>
      <c r="AO81" s="49"/>
      <c r="AP81" s="50"/>
      <c r="AQ81" s="50"/>
      <c r="AR81" s="49"/>
      <c r="AS81" s="47"/>
      <c r="AT81" s="47"/>
      <c r="AU81" s="49"/>
      <c r="AV81" s="47"/>
      <c r="AW81" s="52"/>
      <c r="AX81" s="36" t="str">
        <f>IFERROR(VLOOKUP(D81,リスト!$B$2:$E$18,4, FALSE), "")</f>
        <v/>
      </c>
      <c r="AY81" s="37" t="str">
        <f t="shared" si="23"/>
        <v/>
      </c>
      <c r="AZ81" s="38" t="str" cm="1">
        <f t="array" ref="AZ81">IF(ISBLANK(D81),"",IF(ISNUMBER(MATCH(D81,リスト!$B$19:$B$31,0)),IF(COUNTIF(F81:N81,"〇")&gt;1,"error",INDEX(リスト!$B$19:$M$31,MATCH(D81,リスト!$B$19:$B$31,0),IF(COUNTIF(F81:N81,"〇")=0,4,MATCH("〇",F81:N81,0)+3))),AX81*AY81))</f>
        <v/>
      </c>
      <c r="BA81" s="39">
        <f t="shared" si="24"/>
        <v>0</v>
      </c>
      <c r="BB81" s="39">
        <f t="shared" si="25"/>
        <v>0</v>
      </c>
      <c r="BC81" s="39">
        <f t="shared" si="26"/>
        <v>0</v>
      </c>
      <c r="BD81" s="39">
        <f t="shared" si="27"/>
        <v>0</v>
      </c>
      <c r="BE81" s="39">
        <f t="shared" si="28"/>
        <v>0</v>
      </c>
    </row>
    <row r="82" spans="2:57" ht="30" customHeight="1" x14ac:dyDescent="0.2">
      <c r="B82" s="43">
        <v>74</v>
      </c>
      <c r="C82" s="45"/>
      <c r="D82" s="45"/>
      <c r="E82" s="46"/>
      <c r="F82" s="47"/>
      <c r="G82" s="47"/>
      <c r="H82" s="47"/>
      <c r="I82" s="47"/>
      <c r="J82" s="47"/>
      <c r="K82" s="47"/>
      <c r="L82" s="47"/>
      <c r="M82" s="47"/>
      <c r="N82" s="48"/>
      <c r="O82" s="28" t="str">
        <f>IF(D82="", "", IF(COUNTIF(リスト!$B$2:$D$31, D82)&gt;=1, "光熱費", ""))</f>
        <v/>
      </c>
      <c r="P82" s="47"/>
      <c r="Q82" s="47"/>
      <c r="R82" s="47"/>
      <c r="S82" s="47"/>
      <c r="T82" s="47"/>
      <c r="U82" s="47"/>
      <c r="V82" s="47"/>
      <c r="W82" s="47"/>
      <c r="X82" s="47"/>
      <c r="Y82" s="29">
        <f t="shared" si="29"/>
        <v>0</v>
      </c>
      <c r="Z82" s="30">
        <f t="shared" si="30"/>
        <v>0</v>
      </c>
      <c r="AA82" s="28" t="str">
        <f>IF(D82="", "", VLOOKUP(D82, リスト!$B$2:$D$31, 3, FALSE))</f>
        <v/>
      </c>
      <c r="AB82" s="47"/>
      <c r="AC82" s="47"/>
      <c r="AD82" s="47"/>
      <c r="AE82" s="47"/>
      <c r="AF82" s="47"/>
      <c r="AG82" s="47"/>
      <c r="AH82" s="47"/>
      <c r="AI82" s="47"/>
      <c r="AJ82" s="47"/>
      <c r="AK82" s="29">
        <f t="shared" ref="AK82:AK145" si="31">SUM(AB82:AJ82)</f>
        <v>0</v>
      </c>
      <c r="AL82" s="30">
        <f t="shared" si="22"/>
        <v>0</v>
      </c>
      <c r="AM82" s="31">
        <f t="shared" ref="AM82:AM145" si="32">SUM(Y82,AK82)</f>
        <v>0</v>
      </c>
      <c r="AN82" s="32">
        <f t="shared" ref="AN82:AN145" si="33">SUM(Z82,AL82)</f>
        <v>0</v>
      </c>
      <c r="AO82" s="49"/>
      <c r="AP82" s="50"/>
      <c r="AQ82" s="50"/>
      <c r="AR82" s="49"/>
      <c r="AS82" s="47"/>
      <c r="AT82" s="47"/>
      <c r="AU82" s="49"/>
      <c r="AV82" s="47"/>
      <c r="AW82" s="52"/>
      <c r="AX82" s="36" t="str">
        <f>IFERROR(VLOOKUP(D82,リスト!$B$2:$E$18,4, FALSE), "")</f>
        <v/>
      </c>
      <c r="AY82" s="37" t="str">
        <f t="shared" si="23"/>
        <v/>
      </c>
      <c r="AZ82" s="38" t="str" cm="1">
        <f t="array" ref="AZ82">IF(ISBLANK(D82),"",IF(ISNUMBER(MATCH(D82,リスト!$B$19:$B$31,0)),IF(COUNTIF(F82:N82,"〇")&gt;1,"error",INDEX(リスト!$B$19:$M$31,MATCH(D82,リスト!$B$19:$B$31,0),IF(COUNTIF(F82:N82,"〇")=0,4,MATCH("〇",F82:N82,0)+3))),AX82*AY82))</f>
        <v/>
      </c>
      <c r="BA82" s="39">
        <f t="shared" si="24"/>
        <v>0</v>
      </c>
      <c r="BB82" s="39">
        <f t="shared" si="25"/>
        <v>0</v>
      </c>
      <c r="BC82" s="39">
        <f t="shared" si="26"/>
        <v>0</v>
      </c>
      <c r="BD82" s="39">
        <f t="shared" si="27"/>
        <v>0</v>
      </c>
      <c r="BE82" s="39">
        <f t="shared" si="28"/>
        <v>0</v>
      </c>
    </row>
    <row r="83" spans="2:57" ht="30" customHeight="1" x14ac:dyDescent="0.2">
      <c r="B83" s="43">
        <v>75</v>
      </c>
      <c r="C83" s="45"/>
      <c r="D83" s="45"/>
      <c r="E83" s="46"/>
      <c r="F83" s="47"/>
      <c r="G83" s="47"/>
      <c r="H83" s="47"/>
      <c r="I83" s="47"/>
      <c r="J83" s="47"/>
      <c r="K83" s="47"/>
      <c r="L83" s="47"/>
      <c r="M83" s="47"/>
      <c r="N83" s="48"/>
      <c r="O83" s="28" t="str">
        <f>IF(D83="", "", IF(COUNTIF(リスト!$B$2:$D$31, D83)&gt;=1, "光熱費", ""))</f>
        <v/>
      </c>
      <c r="P83" s="47"/>
      <c r="Q83" s="47"/>
      <c r="R83" s="47"/>
      <c r="S83" s="47"/>
      <c r="T83" s="47"/>
      <c r="U83" s="47"/>
      <c r="V83" s="47"/>
      <c r="W83" s="47"/>
      <c r="X83" s="47"/>
      <c r="Y83" s="29">
        <f t="shared" si="29"/>
        <v>0</v>
      </c>
      <c r="Z83" s="30">
        <f t="shared" si="30"/>
        <v>0</v>
      </c>
      <c r="AA83" s="28" t="str">
        <f>IF(D83="", "", VLOOKUP(D83, リスト!$B$2:$D$31, 3, FALSE))</f>
        <v/>
      </c>
      <c r="AB83" s="47"/>
      <c r="AC83" s="47"/>
      <c r="AD83" s="47"/>
      <c r="AE83" s="47"/>
      <c r="AF83" s="47"/>
      <c r="AG83" s="47"/>
      <c r="AH83" s="47"/>
      <c r="AI83" s="47"/>
      <c r="AJ83" s="47"/>
      <c r="AK83" s="29">
        <f t="shared" si="31"/>
        <v>0</v>
      </c>
      <c r="AL83" s="30">
        <f t="shared" si="22"/>
        <v>0</v>
      </c>
      <c r="AM83" s="31">
        <f t="shared" si="32"/>
        <v>0</v>
      </c>
      <c r="AN83" s="32">
        <f t="shared" si="33"/>
        <v>0</v>
      </c>
      <c r="AO83" s="49"/>
      <c r="AP83" s="50"/>
      <c r="AQ83" s="50"/>
      <c r="AR83" s="49"/>
      <c r="AS83" s="47"/>
      <c r="AT83" s="47"/>
      <c r="AU83" s="49"/>
      <c r="AV83" s="47"/>
      <c r="AW83" s="52"/>
      <c r="AX83" s="36" t="str">
        <f>IFERROR(VLOOKUP(D83,リスト!$B$2:$E$18,4, FALSE), "")</f>
        <v/>
      </c>
      <c r="AY83" s="37" t="str">
        <f t="shared" si="23"/>
        <v/>
      </c>
      <c r="AZ83" s="38" t="str" cm="1">
        <f t="array" ref="AZ83">IF(ISBLANK(D83),"",IF(ISNUMBER(MATCH(D83,リスト!$B$19:$B$31,0)),IF(COUNTIF(F83:N83,"〇")&gt;1,"error",INDEX(リスト!$B$19:$M$31,MATCH(D83,リスト!$B$19:$B$31,0),IF(COUNTIF(F83:N83,"〇")=0,4,MATCH("〇",F83:N83,0)+3))),AX83*AY83))</f>
        <v/>
      </c>
      <c r="BA83" s="39">
        <f t="shared" si="24"/>
        <v>0</v>
      </c>
      <c r="BB83" s="39">
        <f t="shared" si="25"/>
        <v>0</v>
      </c>
      <c r="BC83" s="39">
        <f t="shared" si="26"/>
        <v>0</v>
      </c>
      <c r="BD83" s="39">
        <f t="shared" si="27"/>
        <v>0</v>
      </c>
      <c r="BE83" s="39">
        <f t="shared" si="28"/>
        <v>0</v>
      </c>
    </row>
    <row r="84" spans="2:57" ht="30" customHeight="1" x14ac:dyDescent="0.2">
      <c r="B84" s="43">
        <v>76</v>
      </c>
      <c r="C84" s="45"/>
      <c r="D84" s="45"/>
      <c r="E84" s="46"/>
      <c r="F84" s="47"/>
      <c r="G84" s="47"/>
      <c r="H84" s="47"/>
      <c r="I84" s="47"/>
      <c r="J84" s="47"/>
      <c r="K84" s="47"/>
      <c r="L84" s="47"/>
      <c r="M84" s="47"/>
      <c r="N84" s="48"/>
      <c r="O84" s="28" t="str">
        <f>IF(D84="", "", IF(COUNTIF(リスト!$B$2:$D$31, D84)&gt;=1, "光熱費", ""))</f>
        <v/>
      </c>
      <c r="P84" s="47"/>
      <c r="Q84" s="47"/>
      <c r="R84" s="47"/>
      <c r="S84" s="47"/>
      <c r="T84" s="47"/>
      <c r="U84" s="47"/>
      <c r="V84" s="47"/>
      <c r="W84" s="47"/>
      <c r="X84" s="47"/>
      <c r="Y84" s="29">
        <f t="shared" si="29"/>
        <v>0</v>
      </c>
      <c r="Z84" s="30">
        <f t="shared" si="30"/>
        <v>0</v>
      </c>
      <c r="AA84" s="28" t="str">
        <f>IF(D84="", "", VLOOKUP(D84, リスト!$B$2:$D$31, 3, FALSE))</f>
        <v/>
      </c>
      <c r="AB84" s="47"/>
      <c r="AC84" s="47"/>
      <c r="AD84" s="47"/>
      <c r="AE84" s="47"/>
      <c r="AF84" s="47"/>
      <c r="AG84" s="47"/>
      <c r="AH84" s="47"/>
      <c r="AI84" s="47"/>
      <c r="AJ84" s="47"/>
      <c r="AK84" s="29">
        <f t="shared" si="31"/>
        <v>0</v>
      </c>
      <c r="AL84" s="30">
        <f t="shared" si="22"/>
        <v>0</v>
      </c>
      <c r="AM84" s="31">
        <f t="shared" si="32"/>
        <v>0</v>
      </c>
      <c r="AN84" s="32">
        <f t="shared" si="33"/>
        <v>0</v>
      </c>
      <c r="AO84" s="49"/>
      <c r="AP84" s="50"/>
      <c r="AQ84" s="50"/>
      <c r="AR84" s="49"/>
      <c r="AS84" s="47"/>
      <c r="AT84" s="47"/>
      <c r="AU84" s="49"/>
      <c r="AV84" s="47"/>
      <c r="AW84" s="52"/>
      <c r="AX84" s="36" t="str">
        <f>IFERROR(VLOOKUP(D84,リスト!$B$2:$E$18,4, FALSE), "")</f>
        <v/>
      </c>
      <c r="AY84" s="37" t="str">
        <f t="shared" si="23"/>
        <v/>
      </c>
      <c r="AZ84" s="38" t="str" cm="1">
        <f t="array" ref="AZ84">IF(ISBLANK(D84),"",IF(ISNUMBER(MATCH(D84,リスト!$B$19:$B$31,0)),IF(COUNTIF(F84:N84,"〇")&gt;1,"error",INDEX(リスト!$B$19:$M$31,MATCH(D84,リスト!$B$19:$B$31,0),IF(COUNTIF(F84:N84,"〇")=0,4,MATCH("〇",F84:N84,0)+3))),AX84*AY84))</f>
        <v/>
      </c>
      <c r="BA84" s="39">
        <f t="shared" si="24"/>
        <v>0</v>
      </c>
      <c r="BB84" s="39">
        <f t="shared" si="25"/>
        <v>0</v>
      </c>
      <c r="BC84" s="39">
        <f t="shared" si="26"/>
        <v>0</v>
      </c>
      <c r="BD84" s="39">
        <f t="shared" si="27"/>
        <v>0</v>
      </c>
      <c r="BE84" s="39">
        <f t="shared" si="28"/>
        <v>0</v>
      </c>
    </row>
    <row r="85" spans="2:57" ht="30" customHeight="1" x14ac:dyDescent="0.2">
      <c r="B85" s="43">
        <v>77</v>
      </c>
      <c r="C85" s="45"/>
      <c r="D85" s="45"/>
      <c r="E85" s="46"/>
      <c r="F85" s="47"/>
      <c r="G85" s="47"/>
      <c r="H85" s="47"/>
      <c r="I85" s="47"/>
      <c r="J85" s="47"/>
      <c r="K85" s="47"/>
      <c r="L85" s="47"/>
      <c r="M85" s="47"/>
      <c r="N85" s="48"/>
      <c r="O85" s="28" t="str">
        <f>IF(D85="", "", IF(COUNTIF(リスト!$B$2:$D$31, D85)&gt;=1, "光熱費", ""))</f>
        <v/>
      </c>
      <c r="P85" s="47"/>
      <c r="Q85" s="47"/>
      <c r="R85" s="47"/>
      <c r="S85" s="47"/>
      <c r="T85" s="47"/>
      <c r="U85" s="47"/>
      <c r="V85" s="47"/>
      <c r="W85" s="47"/>
      <c r="X85" s="47"/>
      <c r="Y85" s="29">
        <f t="shared" si="29"/>
        <v>0</v>
      </c>
      <c r="Z85" s="30">
        <f t="shared" si="30"/>
        <v>0</v>
      </c>
      <c r="AA85" s="28" t="str">
        <f>IF(D85="", "", VLOOKUP(D85, リスト!$B$2:$D$31, 3, FALSE))</f>
        <v/>
      </c>
      <c r="AB85" s="47"/>
      <c r="AC85" s="47"/>
      <c r="AD85" s="47"/>
      <c r="AE85" s="47"/>
      <c r="AF85" s="47"/>
      <c r="AG85" s="47"/>
      <c r="AH85" s="47"/>
      <c r="AI85" s="47"/>
      <c r="AJ85" s="47"/>
      <c r="AK85" s="29">
        <f t="shared" si="31"/>
        <v>0</v>
      </c>
      <c r="AL85" s="30">
        <f t="shared" si="22"/>
        <v>0</v>
      </c>
      <c r="AM85" s="31">
        <f t="shared" si="32"/>
        <v>0</v>
      </c>
      <c r="AN85" s="32">
        <f t="shared" si="33"/>
        <v>0</v>
      </c>
      <c r="AO85" s="49"/>
      <c r="AP85" s="50"/>
      <c r="AQ85" s="50"/>
      <c r="AR85" s="49"/>
      <c r="AS85" s="47"/>
      <c r="AT85" s="47"/>
      <c r="AU85" s="49"/>
      <c r="AV85" s="47"/>
      <c r="AW85" s="52"/>
      <c r="AX85" s="36" t="str">
        <f>IFERROR(VLOOKUP(D85,リスト!$B$2:$E$18,4, FALSE), "")</f>
        <v/>
      </c>
      <c r="AY85" s="37" t="str">
        <f t="shared" si="23"/>
        <v/>
      </c>
      <c r="AZ85" s="38" t="str" cm="1">
        <f t="array" ref="AZ85">IF(ISBLANK(D85),"",IF(ISNUMBER(MATCH(D85,リスト!$B$19:$B$31,0)),IF(COUNTIF(F85:N85,"〇")&gt;1,"error",INDEX(リスト!$B$19:$M$31,MATCH(D85,リスト!$B$19:$B$31,0),IF(COUNTIF(F85:N85,"〇")=0,4,MATCH("〇",F85:N85,0)+3))),AX85*AY85))</f>
        <v/>
      </c>
      <c r="BA85" s="39">
        <f t="shared" si="24"/>
        <v>0</v>
      </c>
      <c r="BB85" s="39">
        <f t="shared" si="25"/>
        <v>0</v>
      </c>
      <c r="BC85" s="39">
        <f t="shared" si="26"/>
        <v>0</v>
      </c>
      <c r="BD85" s="39">
        <f t="shared" si="27"/>
        <v>0</v>
      </c>
      <c r="BE85" s="39">
        <f t="shared" si="28"/>
        <v>0</v>
      </c>
    </row>
    <row r="86" spans="2:57" ht="30" customHeight="1" x14ac:dyDescent="0.2">
      <c r="B86" s="43">
        <v>78</v>
      </c>
      <c r="C86" s="45"/>
      <c r="D86" s="45"/>
      <c r="E86" s="46"/>
      <c r="F86" s="47"/>
      <c r="G86" s="47"/>
      <c r="H86" s="47"/>
      <c r="I86" s="47"/>
      <c r="J86" s="47"/>
      <c r="K86" s="47"/>
      <c r="L86" s="47"/>
      <c r="M86" s="47"/>
      <c r="N86" s="48"/>
      <c r="O86" s="28" t="str">
        <f>IF(D86="", "", IF(COUNTIF(リスト!$B$2:$D$31, D86)&gt;=1, "光熱費", ""))</f>
        <v/>
      </c>
      <c r="P86" s="47"/>
      <c r="Q86" s="47"/>
      <c r="R86" s="47"/>
      <c r="S86" s="47"/>
      <c r="T86" s="47"/>
      <c r="U86" s="47"/>
      <c r="V86" s="47"/>
      <c r="W86" s="47"/>
      <c r="X86" s="47"/>
      <c r="Y86" s="29">
        <f t="shared" si="29"/>
        <v>0</v>
      </c>
      <c r="Z86" s="30">
        <f t="shared" si="30"/>
        <v>0</v>
      </c>
      <c r="AA86" s="28" t="str">
        <f>IF(D86="", "", VLOOKUP(D86, リスト!$B$2:$D$31, 3, FALSE))</f>
        <v/>
      </c>
      <c r="AB86" s="47"/>
      <c r="AC86" s="47"/>
      <c r="AD86" s="47"/>
      <c r="AE86" s="47"/>
      <c r="AF86" s="47"/>
      <c r="AG86" s="47"/>
      <c r="AH86" s="47"/>
      <c r="AI86" s="47"/>
      <c r="AJ86" s="47"/>
      <c r="AK86" s="29">
        <f t="shared" si="31"/>
        <v>0</v>
      </c>
      <c r="AL86" s="30">
        <f t="shared" si="22"/>
        <v>0</v>
      </c>
      <c r="AM86" s="31">
        <f t="shared" si="32"/>
        <v>0</v>
      </c>
      <c r="AN86" s="32">
        <f t="shared" si="33"/>
        <v>0</v>
      </c>
      <c r="AO86" s="49"/>
      <c r="AP86" s="50"/>
      <c r="AQ86" s="50"/>
      <c r="AR86" s="49"/>
      <c r="AS86" s="47"/>
      <c r="AT86" s="47"/>
      <c r="AU86" s="49"/>
      <c r="AV86" s="47"/>
      <c r="AW86" s="52"/>
      <c r="AX86" s="36" t="str">
        <f>IFERROR(VLOOKUP(D86,リスト!$B$2:$E$18,4, FALSE), "")</f>
        <v/>
      </c>
      <c r="AY86" s="37" t="str">
        <f t="shared" si="23"/>
        <v/>
      </c>
      <c r="AZ86" s="38" t="str" cm="1">
        <f t="array" ref="AZ86">IF(ISBLANK(D86),"",IF(ISNUMBER(MATCH(D86,リスト!$B$19:$B$31,0)),IF(COUNTIF(F86:N86,"〇")&gt;1,"error",INDEX(リスト!$B$19:$M$31,MATCH(D86,リスト!$B$19:$B$31,0),IF(COUNTIF(F86:N86,"〇")=0,4,MATCH("〇",F86:N86,0)+3))),AX86*AY86))</f>
        <v/>
      </c>
      <c r="BA86" s="39">
        <f t="shared" si="24"/>
        <v>0</v>
      </c>
      <c r="BB86" s="39">
        <f t="shared" si="25"/>
        <v>0</v>
      </c>
      <c r="BC86" s="39">
        <f t="shared" si="26"/>
        <v>0</v>
      </c>
      <c r="BD86" s="39">
        <f t="shared" si="27"/>
        <v>0</v>
      </c>
      <c r="BE86" s="39">
        <f t="shared" si="28"/>
        <v>0</v>
      </c>
    </row>
    <row r="87" spans="2:57" ht="30" customHeight="1" x14ac:dyDescent="0.2">
      <c r="B87" s="43">
        <v>79</v>
      </c>
      <c r="C87" s="45"/>
      <c r="D87" s="45"/>
      <c r="E87" s="46"/>
      <c r="F87" s="47"/>
      <c r="G87" s="47"/>
      <c r="H87" s="47"/>
      <c r="I87" s="47"/>
      <c r="J87" s="47"/>
      <c r="K87" s="47"/>
      <c r="L87" s="47"/>
      <c r="M87" s="47"/>
      <c r="N87" s="48"/>
      <c r="O87" s="28" t="str">
        <f>IF(D87="", "", IF(COUNTIF(リスト!$B$2:$D$31, D87)&gt;=1, "光熱費", ""))</f>
        <v/>
      </c>
      <c r="P87" s="47"/>
      <c r="Q87" s="47"/>
      <c r="R87" s="47"/>
      <c r="S87" s="47"/>
      <c r="T87" s="47"/>
      <c r="U87" s="47"/>
      <c r="V87" s="47"/>
      <c r="W87" s="47"/>
      <c r="X87" s="47"/>
      <c r="Y87" s="29">
        <f t="shared" si="29"/>
        <v>0</v>
      </c>
      <c r="Z87" s="30">
        <f t="shared" si="30"/>
        <v>0</v>
      </c>
      <c r="AA87" s="28" t="str">
        <f>IF(D87="", "", VLOOKUP(D87, リスト!$B$2:$D$31, 3, FALSE))</f>
        <v/>
      </c>
      <c r="AB87" s="47"/>
      <c r="AC87" s="47"/>
      <c r="AD87" s="47"/>
      <c r="AE87" s="47"/>
      <c r="AF87" s="47"/>
      <c r="AG87" s="47"/>
      <c r="AH87" s="47"/>
      <c r="AI87" s="47"/>
      <c r="AJ87" s="47"/>
      <c r="AK87" s="29">
        <f t="shared" si="31"/>
        <v>0</v>
      </c>
      <c r="AL87" s="30">
        <f t="shared" si="22"/>
        <v>0</v>
      </c>
      <c r="AM87" s="31">
        <f t="shared" si="32"/>
        <v>0</v>
      </c>
      <c r="AN87" s="32">
        <f t="shared" si="33"/>
        <v>0</v>
      </c>
      <c r="AO87" s="49"/>
      <c r="AP87" s="50"/>
      <c r="AQ87" s="50"/>
      <c r="AR87" s="49"/>
      <c r="AS87" s="47"/>
      <c r="AT87" s="47"/>
      <c r="AU87" s="49"/>
      <c r="AV87" s="47"/>
      <c r="AW87" s="52"/>
      <c r="AX87" s="36" t="str">
        <f>IFERROR(VLOOKUP(D87,リスト!$B$2:$E$18,4, FALSE), "")</f>
        <v/>
      </c>
      <c r="AY87" s="37" t="str">
        <f t="shared" si="23"/>
        <v/>
      </c>
      <c r="AZ87" s="38" t="str" cm="1">
        <f t="array" ref="AZ87">IF(ISBLANK(D87),"",IF(ISNUMBER(MATCH(D87,リスト!$B$19:$B$31,0)),IF(COUNTIF(F87:N87,"〇")&gt;1,"error",INDEX(リスト!$B$19:$M$31,MATCH(D87,リスト!$B$19:$B$31,0),IF(COUNTIF(F87:N87,"〇")=0,4,MATCH("〇",F87:N87,0)+3))),AX87*AY87))</f>
        <v/>
      </c>
      <c r="BA87" s="39">
        <f t="shared" si="24"/>
        <v>0</v>
      </c>
      <c r="BB87" s="39">
        <f t="shared" si="25"/>
        <v>0</v>
      </c>
      <c r="BC87" s="39">
        <f t="shared" si="26"/>
        <v>0</v>
      </c>
      <c r="BD87" s="39">
        <f t="shared" si="27"/>
        <v>0</v>
      </c>
      <c r="BE87" s="39">
        <f t="shared" si="28"/>
        <v>0</v>
      </c>
    </row>
    <row r="88" spans="2:57" ht="30" customHeight="1" x14ac:dyDescent="0.2">
      <c r="B88" s="43">
        <v>80</v>
      </c>
      <c r="C88" s="45"/>
      <c r="D88" s="45"/>
      <c r="E88" s="46"/>
      <c r="F88" s="47"/>
      <c r="G88" s="47"/>
      <c r="H88" s="47"/>
      <c r="I88" s="47"/>
      <c r="J88" s="47"/>
      <c r="K88" s="47"/>
      <c r="L88" s="47"/>
      <c r="M88" s="47"/>
      <c r="N88" s="48"/>
      <c r="O88" s="28" t="str">
        <f>IF(D88="", "", IF(COUNTIF(リスト!$B$2:$D$31, D88)&gt;=1, "光熱費", ""))</f>
        <v/>
      </c>
      <c r="P88" s="47"/>
      <c r="Q88" s="47"/>
      <c r="R88" s="47"/>
      <c r="S88" s="47"/>
      <c r="T88" s="47"/>
      <c r="U88" s="47"/>
      <c r="V88" s="47"/>
      <c r="W88" s="47"/>
      <c r="X88" s="47"/>
      <c r="Y88" s="29">
        <f t="shared" si="29"/>
        <v>0</v>
      </c>
      <c r="Z88" s="30">
        <f t="shared" si="30"/>
        <v>0</v>
      </c>
      <c r="AA88" s="28" t="str">
        <f>IF(D88="", "", VLOOKUP(D88, リスト!$B$2:$D$31, 3, FALSE))</f>
        <v/>
      </c>
      <c r="AB88" s="47"/>
      <c r="AC88" s="47"/>
      <c r="AD88" s="47"/>
      <c r="AE88" s="47"/>
      <c r="AF88" s="47"/>
      <c r="AG88" s="47"/>
      <c r="AH88" s="47"/>
      <c r="AI88" s="47"/>
      <c r="AJ88" s="47"/>
      <c r="AK88" s="29">
        <f t="shared" si="31"/>
        <v>0</v>
      </c>
      <c r="AL88" s="30">
        <f t="shared" si="22"/>
        <v>0</v>
      </c>
      <c r="AM88" s="31">
        <f t="shared" si="32"/>
        <v>0</v>
      </c>
      <c r="AN88" s="32">
        <f t="shared" si="33"/>
        <v>0</v>
      </c>
      <c r="AO88" s="49"/>
      <c r="AP88" s="50"/>
      <c r="AQ88" s="50"/>
      <c r="AR88" s="49"/>
      <c r="AS88" s="47"/>
      <c r="AT88" s="47"/>
      <c r="AU88" s="49"/>
      <c r="AV88" s="47"/>
      <c r="AW88" s="52"/>
      <c r="AX88" s="36" t="str">
        <f>IFERROR(VLOOKUP(D88,リスト!$B$2:$E$18,4, FALSE), "")</f>
        <v/>
      </c>
      <c r="AY88" s="37" t="str">
        <f t="shared" si="23"/>
        <v/>
      </c>
      <c r="AZ88" s="38" t="str" cm="1">
        <f t="array" ref="AZ88">IF(ISBLANK(D88),"",IF(ISNUMBER(MATCH(D88,リスト!$B$19:$B$31,0)),IF(COUNTIF(F88:N88,"〇")&gt;1,"error",INDEX(リスト!$B$19:$M$31,MATCH(D88,リスト!$B$19:$B$31,0),IF(COUNTIF(F88:N88,"〇")=0,4,MATCH("〇",F88:N88,0)+3))),AX88*AY88))</f>
        <v/>
      </c>
      <c r="BA88" s="39">
        <f t="shared" si="24"/>
        <v>0</v>
      </c>
      <c r="BB88" s="39">
        <f t="shared" si="25"/>
        <v>0</v>
      </c>
      <c r="BC88" s="39">
        <f t="shared" si="26"/>
        <v>0</v>
      </c>
      <c r="BD88" s="39">
        <f t="shared" si="27"/>
        <v>0</v>
      </c>
      <c r="BE88" s="39">
        <f t="shared" si="28"/>
        <v>0</v>
      </c>
    </row>
    <row r="89" spans="2:57" ht="30" customHeight="1" x14ac:dyDescent="0.2">
      <c r="B89" s="43">
        <v>81</v>
      </c>
      <c r="C89" s="45"/>
      <c r="D89" s="45"/>
      <c r="E89" s="46"/>
      <c r="F89" s="47"/>
      <c r="G89" s="47"/>
      <c r="H89" s="47"/>
      <c r="I89" s="47"/>
      <c r="J89" s="47"/>
      <c r="K89" s="47"/>
      <c r="L89" s="47"/>
      <c r="M89" s="47"/>
      <c r="N89" s="48"/>
      <c r="O89" s="28" t="str">
        <f>IF(D89="", "", IF(COUNTIF(リスト!$B$2:$D$31, D89)&gt;=1, "光熱費", ""))</f>
        <v/>
      </c>
      <c r="P89" s="47"/>
      <c r="Q89" s="47"/>
      <c r="R89" s="47"/>
      <c r="S89" s="47"/>
      <c r="T89" s="47"/>
      <c r="U89" s="47"/>
      <c r="V89" s="47"/>
      <c r="W89" s="47"/>
      <c r="X89" s="47"/>
      <c r="Y89" s="29">
        <f t="shared" si="29"/>
        <v>0</v>
      </c>
      <c r="Z89" s="30">
        <f t="shared" si="30"/>
        <v>0</v>
      </c>
      <c r="AA89" s="28" t="str">
        <f>IF(D89="", "", VLOOKUP(D89, リスト!$B$2:$D$31, 3, FALSE))</f>
        <v/>
      </c>
      <c r="AB89" s="47"/>
      <c r="AC89" s="47"/>
      <c r="AD89" s="47"/>
      <c r="AE89" s="47"/>
      <c r="AF89" s="47"/>
      <c r="AG89" s="47"/>
      <c r="AH89" s="47"/>
      <c r="AI89" s="47"/>
      <c r="AJ89" s="47"/>
      <c r="AK89" s="29">
        <f t="shared" si="31"/>
        <v>0</v>
      </c>
      <c r="AL89" s="30">
        <f t="shared" si="22"/>
        <v>0</v>
      </c>
      <c r="AM89" s="31">
        <f t="shared" si="32"/>
        <v>0</v>
      </c>
      <c r="AN89" s="32">
        <f t="shared" si="33"/>
        <v>0</v>
      </c>
      <c r="AO89" s="49"/>
      <c r="AP89" s="50"/>
      <c r="AQ89" s="50"/>
      <c r="AR89" s="49"/>
      <c r="AS89" s="47"/>
      <c r="AT89" s="47"/>
      <c r="AU89" s="49"/>
      <c r="AV89" s="47"/>
      <c r="AW89" s="52"/>
      <c r="AX89" s="36" t="str">
        <f>IFERROR(VLOOKUP(D89,リスト!$B$2:$E$18,4, FALSE), "")</f>
        <v/>
      </c>
      <c r="AY89" s="37" t="str">
        <f t="shared" si="23"/>
        <v/>
      </c>
      <c r="AZ89" s="38" t="str" cm="1">
        <f t="array" ref="AZ89">IF(ISBLANK(D89),"",IF(ISNUMBER(MATCH(D89,リスト!$B$19:$B$31,0)),IF(COUNTIF(F89:N89,"〇")&gt;1,"error",INDEX(リスト!$B$19:$M$31,MATCH(D89,リスト!$B$19:$B$31,0),IF(COUNTIF(F89:N89,"〇")=0,4,MATCH("〇",F89:N89,0)+3))),AX89*AY89))</f>
        <v/>
      </c>
      <c r="BA89" s="39">
        <f t="shared" si="24"/>
        <v>0</v>
      </c>
      <c r="BB89" s="39">
        <f t="shared" si="25"/>
        <v>0</v>
      </c>
      <c r="BC89" s="39">
        <f t="shared" si="26"/>
        <v>0</v>
      </c>
      <c r="BD89" s="39">
        <f t="shared" si="27"/>
        <v>0</v>
      </c>
      <c r="BE89" s="39">
        <f t="shared" si="28"/>
        <v>0</v>
      </c>
    </row>
    <row r="90" spans="2:57" ht="30" customHeight="1" x14ac:dyDescent="0.2">
      <c r="B90" s="43">
        <v>82</v>
      </c>
      <c r="C90" s="45"/>
      <c r="D90" s="45"/>
      <c r="E90" s="46"/>
      <c r="F90" s="47"/>
      <c r="G90" s="47"/>
      <c r="H90" s="47"/>
      <c r="I90" s="47"/>
      <c r="J90" s="47"/>
      <c r="K90" s="47"/>
      <c r="L90" s="47"/>
      <c r="M90" s="47"/>
      <c r="N90" s="48"/>
      <c r="O90" s="28" t="str">
        <f>IF(D90="", "", IF(COUNTIF(リスト!$B$2:$D$31, D90)&gt;=1, "光熱費", ""))</f>
        <v/>
      </c>
      <c r="P90" s="47"/>
      <c r="Q90" s="47"/>
      <c r="R90" s="47"/>
      <c r="S90" s="47"/>
      <c r="T90" s="47"/>
      <c r="U90" s="47"/>
      <c r="V90" s="47"/>
      <c r="W90" s="47"/>
      <c r="X90" s="47"/>
      <c r="Y90" s="29">
        <f t="shared" si="29"/>
        <v>0</v>
      </c>
      <c r="Z90" s="30">
        <f t="shared" si="30"/>
        <v>0</v>
      </c>
      <c r="AA90" s="28" t="str">
        <f>IF(D90="", "", VLOOKUP(D90, リスト!$B$2:$D$31, 3, FALSE))</f>
        <v/>
      </c>
      <c r="AB90" s="47"/>
      <c r="AC90" s="47"/>
      <c r="AD90" s="47"/>
      <c r="AE90" s="47"/>
      <c r="AF90" s="47"/>
      <c r="AG90" s="47"/>
      <c r="AH90" s="47"/>
      <c r="AI90" s="47"/>
      <c r="AJ90" s="47"/>
      <c r="AK90" s="29">
        <f t="shared" si="31"/>
        <v>0</v>
      </c>
      <c r="AL90" s="30">
        <f t="shared" si="22"/>
        <v>0</v>
      </c>
      <c r="AM90" s="31">
        <f t="shared" si="32"/>
        <v>0</v>
      </c>
      <c r="AN90" s="32">
        <f t="shared" si="33"/>
        <v>0</v>
      </c>
      <c r="AO90" s="49"/>
      <c r="AP90" s="50"/>
      <c r="AQ90" s="50"/>
      <c r="AR90" s="49"/>
      <c r="AS90" s="47"/>
      <c r="AT90" s="47"/>
      <c r="AU90" s="49"/>
      <c r="AV90" s="47"/>
      <c r="AW90" s="52"/>
      <c r="AX90" s="36" t="str">
        <f>IFERROR(VLOOKUP(D90,リスト!$B$2:$E$18,4, FALSE), "")</f>
        <v/>
      </c>
      <c r="AY90" s="37" t="str">
        <f t="shared" si="23"/>
        <v/>
      </c>
      <c r="AZ90" s="38" t="str" cm="1">
        <f t="array" ref="AZ90">IF(ISBLANK(D90),"",IF(ISNUMBER(MATCH(D90,リスト!$B$19:$B$31,0)),IF(COUNTIF(F90:N90,"〇")&gt;1,"error",INDEX(リスト!$B$19:$M$31,MATCH(D90,リスト!$B$19:$B$31,0),IF(COUNTIF(F90:N90,"〇")=0,4,MATCH("〇",F90:N90,0)+3))),AX90*AY90))</f>
        <v/>
      </c>
      <c r="BA90" s="39">
        <f t="shared" si="24"/>
        <v>0</v>
      </c>
      <c r="BB90" s="39">
        <f t="shared" si="25"/>
        <v>0</v>
      </c>
      <c r="BC90" s="39">
        <f t="shared" si="26"/>
        <v>0</v>
      </c>
      <c r="BD90" s="39">
        <f t="shared" si="27"/>
        <v>0</v>
      </c>
      <c r="BE90" s="39">
        <f t="shared" si="28"/>
        <v>0</v>
      </c>
    </row>
    <row r="91" spans="2:57" ht="30" customHeight="1" x14ac:dyDescent="0.2">
      <c r="B91" s="43">
        <v>83</v>
      </c>
      <c r="C91" s="45"/>
      <c r="D91" s="45"/>
      <c r="E91" s="46"/>
      <c r="F91" s="47"/>
      <c r="G91" s="47"/>
      <c r="H91" s="47"/>
      <c r="I91" s="47"/>
      <c r="J91" s="47"/>
      <c r="K91" s="47"/>
      <c r="L91" s="47"/>
      <c r="M91" s="47"/>
      <c r="N91" s="48"/>
      <c r="O91" s="28" t="str">
        <f>IF(D91="", "", IF(COUNTIF(リスト!$B$2:$D$31, D91)&gt;=1, "光熱費", ""))</f>
        <v/>
      </c>
      <c r="P91" s="47"/>
      <c r="Q91" s="47"/>
      <c r="R91" s="47"/>
      <c r="S91" s="47"/>
      <c r="T91" s="47"/>
      <c r="U91" s="47"/>
      <c r="V91" s="47"/>
      <c r="W91" s="47"/>
      <c r="X91" s="47"/>
      <c r="Y91" s="29">
        <f t="shared" si="29"/>
        <v>0</v>
      </c>
      <c r="Z91" s="30">
        <f t="shared" si="30"/>
        <v>0</v>
      </c>
      <c r="AA91" s="28" t="str">
        <f>IF(D91="", "", VLOOKUP(D91, リスト!$B$2:$D$31, 3, FALSE))</f>
        <v/>
      </c>
      <c r="AB91" s="47"/>
      <c r="AC91" s="47"/>
      <c r="AD91" s="47"/>
      <c r="AE91" s="47"/>
      <c r="AF91" s="47"/>
      <c r="AG91" s="47"/>
      <c r="AH91" s="47"/>
      <c r="AI91" s="47"/>
      <c r="AJ91" s="47"/>
      <c r="AK91" s="29">
        <f t="shared" si="31"/>
        <v>0</v>
      </c>
      <c r="AL91" s="30">
        <f t="shared" si="22"/>
        <v>0</v>
      </c>
      <c r="AM91" s="31">
        <f t="shared" si="32"/>
        <v>0</v>
      </c>
      <c r="AN91" s="32">
        <f t="shared" si="33"/>
        <v>0</v>
      </c>
      <c r="AO91" s="49"/>
      <c r="AP91" s="50"/>
      <c r="AQ91" s="50"/>
      <c r="AR91" s="49"/>
      <c r="AS91" s="47"/>
      <c r="AT91" s="47"/>
      <c r="AU91" s="49"/>
      <c r="AV91" s="47"/>
      <c r="AW91" s="52"/>
      <c r="AX91" s="36" t="str">
        <f>IFERROR(VLOOKUP(D91,リスト!$B$2:$E$18,4, FALSE), "")</f>
        <v/>
      </c>
      <c r="AY91" s="37" t="str">
        <f t="shared" si="23"/>
        <v/>
      </c>
      <c r="AZ91" s="38" t="str" cm="1">
        <f t="array" ref="AZ91">IF(ISBLANK(D91),"",IF(ISNUMBER(MATCH(D91,リスト!$B$19:$B$31,0)),IF(COUNTIF(F91:N91,"〇")&gt;1,"error",INDEX(リスト!$B$19:$M$31,MATCH(D91,リスト!$B$19:$B$31,0),IF(COUNTIF(F91:N91,"〇")=0,4,MATCH("〇",F91:N91,0)+3))),AX91*AY91))</f>
        <v/>
      </c>
      <c r="BA91" s="39">
        <f t="shared" si="24"/>
        <v>0</v>
      </c>
      <c r="BB91" s="39">
        <f t="shared" si="25"/>
        <v>0</v>
      </c>
      <c r="BC91" s="39">
        <f t="shared" si="26"/>
        <v>0</v>
      </c>
      <c r="BD91" s="39">
        <f t="shared" si="27"/>
        <v>0</v>
      </c>
      <c r="BE91" s="39">
        <f t="shared" si="28"/>
        <v>0</v>
      </c>
    </row>
    <row r="92" spans="2:57" ht="30" customHeight="1" x14ac:dyDescent="0.2">
      <c r="B92" s="43">
        <v>84</v>
      </c>
      <c r="C92" s="45"/>
      <c r="D92" s="45"/>
      <c r="E92" s="46"/>
      <c r="F92" s="47"/>
      <c r="G92" s="47"/>
      <c r="H92" s="47"/>
      <c r="I92" s="47"/>
      <c r="J92" s="47"/>
      <c r="K92" s="47"/>
      <c r="L92" s="47"/>
      <c r="M92" s="47"/>
      <c r="N92" s="48"/>
      <c r="O92" s="28" t="str">
        <f>IF(D92="", "", IF(COUNTIF(リスト!$B$2:$D$31, D92)&gt;=1, "光熱費", ""))</f>
        <v/>
      </c>
      <c r="P92" s="47"/>
      <c r="Q92" s="47"/>
      <c r="R92" s="47"/>
      <c r="S92" s="47"/>
      <c r="T92" s="47"/>
      <c r="U92" s="47"/>
      <c r="V92" s="47"/>
      <c r="W92" s="47"/>
      <c r="X92" s="47"/>
      <c r="Y92" s="29">
        <f t="shared" si="29"/>
        <v>0</v>
      </c>
      <c r="Z92" s="30">
        <f t="shared" si="30"/>
        <v>0</v>
      </c>
      <c r="AA92" s="28" t="str">
        <f>IF(D92="", "", VLOOKUP(D92, リスト!$B$2:$D$31, 3, FALSE))</f>
        <v/>
      </c>
      <c r="AB92" s="47"/>
      <c r="AC92" s="47"/>
      <c r="AD92" s="47"/>
      <c r="AE92" s="47"/>
      <c r="AF92" s="47"/>
      <c r="AG92" s="47"/>
      <c r="AH92" s="47"/>
      <c r="AI92" s="47"/>
      <c r="AJ92" s="47"/>
      <c r="AK92" s="29">
        <f t="shared" si="31"/>
        <v>0</v>
      </c>
      <c r="AL92" s="30">
        <f t="shared" si="22"/>
        <v>0</v>
      </c>
      <c r="AM92" s="31">
        <f t="shared" si="32"/>
        <v>0</v>
      </c>
      <c r="AN92" s="32">
        <f t="shared" si="33"/>
        <v>0</v>
      </c>
      <c r="AO92" s="49"/>
      <c r="AP92" s="50"/>
      <c r="AQ92" s="50"/>
      <c r="AR92" s="49"/>
      <c r="AS92" s="47"/>
      <c r="AT92" s="47"/>
      <c r="AU92" s="49"/>
      <c r="AV92" s="47"/>
      <c r="AW92" s="52"/>
      <c r="AX92" s="36" t="str">
        <f>IFERROR(VLOOKUP(D92,リスト!$B$2:$E$18,4, FALSE), "")</f>
        <v/>
      </c>
      <c r="AY92" s="37" t="str">
        <f t="shared" si="23"/>
        <v/>
      </c>
      <c r="AZ92" s="38" t="str" cm="1">
        <f t="array" ref="AZ92">IF(ISBLANK(D92),"",IF(ISNUMBER(MATCH(D92,リスト!$B$19:$B$31,0)),IF(COUNTIF(F92:N92,"〇")&gt;1,"error",INDEX(リスト!$B$19:$M$31,MATCH(D92,リスト!$B$19:$B$31,0),IF(COUNTIF(F92:N92,"〇")=0,4,MATCH("〇",F92:N92,0)+3))),AX92*AY92))</f>
        <v/>
      </c>
      <c r="BA92" s="39">
        <f t="shared" si="24"/>
        <v>0</v>
      </c>
      <c r="BB92" s="39">
        <f t="shared" si="25"/>
        <v>0</v>
      </c>
      <c r="BC92" s="39">
        <f t="shared" si="26"/>
        <v>0</v>
      </c>
      <c r="BD92" s="39">
        <f t="shared" si="27"/>
        <v>0</v>
      </c>
      <c r="BE92" s="39">
        <f t="shared" si="28"/>
        <v>0</v>
      </c>
    </row>
    <row r="93" spans="2:57" ht="30" customHeight="1" x14ac:dyDescent="0.2">
      <c r="B93" s="43">
        <v>85</v>
      </c>
      <c r="C93" s="45"/>
      <c r="D93" s="45"/>
      <c r="E93" s="46"/>
      <c r="F93" s="47"/>
      <c r="G93" s="47"/>
      <c r="H93" s="47"/>
      <c r="I93" s="47"/>
      <c r="J93" s="47"/>
      <c r="K93" s="47"/>
      <c r="L93" s="47"/>
      <c r="M93" s="47"/>
      <c r="N93" s="48"/>
      <c r="O93" s="28" t="str">
        <f>IF(D93="", "", IF(COUNTIF(リスト!$B$2:$D$31, D93)&gt;=1, "光熱費", ""))</f>
        <v/>
      </c>
      <c r="P93" s="47"/>
      <c r="Q93" s="47"/>
      <c r="R93" s="47"/>
      <c r="S93" s="47"/>
      <c r="T93" s="47"/>
      <c r="U93" s="47"/>
      <c r="V93" s="47"/>
      <c r="W93" s="47"/>
      <c r="X93" s="47"/>
      <c r="Y93" s="29">
        <f t="shared" si="29"/>
        <v>0</v>
      </c>
      <c r="Z93" s="30">
        <f t="shared" si="30"/>
        <v>0</v>
      </c>
      <c r="AA93" s="28" t="str">
        <f>IF(D93="", "", VLOOKUP(D93, リスト!$B$2:$D$31, 3, FALSE))</f>
        <v/>
      </c>
      <c r="AB93" s="47"/>
      <c r="AC93" s="47"/>
      <c r="AD93" s="47"/>
      <c r="AE93" s="47"/>
      <c r="AF93" s="47"/>
      <c r="AG93" s="47"/>
      <c r="AH93" s="47"/>
      <c r="AI93" s="47"/>
      <c r="AJ93" s="47"/>
      <c r="AK93" s="29">
        <f t="shared" si="31"/>
        <v>0</v>
      </c>
      <c r="AL93" s="30">
        <f t="shared" si="22"/>
        <v>0</v>
      </c>
      <c r="AM93" s="31">
        <f t="shared" si="32"/>
        <v>0</v>
      </c>
      <c r="AN93" s="32">
        <f t="shared" si="33"/>
        <v>0</v>
      </c>
      <c r="AO93" s="49"/>
      <c r="AP93" s="50"/>
      <c r="AQ93" s="50"/>
      <c r="AR93" s="49"/>
      <c r="AS93" s="47"/>
      <c r="AT93" s="47"/>
      <c r="AU93" s="49"/>
      <c r="AV93" s="47"/>
      <c r="AW93" s="52"/>
      <c r="AX93" s="36" t="str">
        <f>IFERROR(VLOOKUP(D93,リスト!$B$2:$E$18,4, FALSE), "")</f>
        <v/>
      </c>
      <c r="AY93" s="37" t="str">
        <f t="shared" si="23"/>
        <v/>
      </c>
      <c r="AZ93" s="38" t="str" cm="1">
        <f t="array" ref="AZ93">IF(ISBLANK(D93),"",IF(ISNUMBER(MATCH(D93,リスト!$B$19:$B$31,0)),IF(COUNTIF(F93:N93,"〇")&gt;1,"error",INDEX(リスト!$B$19:$M$31,MATCH(D93,リスト!$B$19:$B$31,0),IF(COUNTIF(F93:N93,"〇")=0,4,MATCH("〇",F93:N93,0)+3))),AX93*AY93))</f>
        <v/>
      </c>
      <c r="BA93" s="39">
        <f t="shared" si="24"/>
        <v>0</v>
      </c>
      <c r="BB93" s="39">
        <f t="shared" si="25"/>
        <v>0</v>
      </c>
      <c r="BC93" s="39">
        <f t="shared" si="26"/>
        <v>0</v>
      </c>
      <c r="BD93" s="39">
        <f t="shared" si="27"/>
        <v>0</v>
      </c>
      <c r="BE93" s="39">
        <f t="shared" si="28"/>
        <v>0</v>
      </c>
    </row>
    <row r="94" spans="2:57" ht="30" customHeight="1" x14ac:dyDescent="0.2">
      <c r="B94" s="43">
        <v>86</v>
      </c>
      <c r="C94" s="45"/>
      <c r="D94" s="45"/>
      <c r="E94" s="46"/>
      <c r="F94" s="47"/>
      <c r="G94" s="47"/>
      <c r="H94" s="47"/>
      <c r="I94" s="47"/>
      <c r="J94" s="47"/>
      <c r="K94" s="47"/>
      <c r="L94" s="47"/>
      <c r="M94" s="47"/>
      <c r="N94" s="48"/>
      <c r="O94" s="28" t="str">
        <f>IF(D94="", "", IF(COUNTIF(リスト!$B$2:$D$31, D94)&gt;=1, "光熱費", ""))</f>
        <v/>
      </c>
      <c r="P94" s="47"/>
      <c r="Q94" s="47"/>
      <c r="R94" s="47"/>
      <c r="S94" s="47"/>
      <c r="T94" s="47"/>
      <c r="U94" s="47"/>
      <c r="V94" s="47"/>
      <c r="W94" s="47"/>
      <c r="X94" s="47"/>
      <c r="Y94" s="29">
        <f t="shared" si="29"/>
        <v>0</v>
      </c>
      <c r="Z94" s="30">
        <f t="shared" si="30"/>
        <v>0</v>
      </c>
      <c r="AA94" s="28" t="str">
        <f>IF(D94="", "", VLOOKUP(D94, リスト!$B$2:$D$31, 3, FALSE))</f>
        <v/>
      </c>
      <c r="AB94" s="47"/>
      <c r="AC94" s="47"/>
      <c r="AD94" s="47"/>
      <c r="AE94" s="47"/>
      <c r="AF94" s="47"/>
      <c r="AG94" s="47"/>
      <c r="AH94" s="47"/>
      <c r="AI94" s="47"/>
      <c r="AJ94" s="47"/>
      <c r="AK94" s="29">
        <f t="shared" si="31"/>
        <v>0</v>
      </c>
      <c r="AL94" s="30">
        <f t="shared" si="22"/>
        <v>0</v>
      </c>
      <c r="AM94" s="31">
        <f t="shared" si="32"/>
        <v>0</v>
      </c>
      <c r="AN94" s="32">
        <f t="shared" si="33"/>
        <v>0</v>
      </c>
      <c r="AO94" s="49"/>
      <c r="AP94" s="50"/>
      <c r="AQ94" s="50"/>
      <c r="AR94" s="49"/>
      <c r="AS94" s="47"/>
      <c r="AT94" s="47"/>
      <c r="AU94" s="49"/>
      <c r="AV94" s="47"/>
      <c r="AW94" s="52"/>
      <c r="AX94" s="36" t="str">
        <f>IFERROR(VLOOKUP(D94,リスト!$B$2:$E$18,4, FALSE), "")</f>
        <v/>
      </c>
      <c r="AY94" s="37" t="str">
        <f t="shared" si="23"/>
        <v/>
      </c>
      <c r="AZ94" s="38" t="str" cm="1">
        <f t="array" ref="AZ94">IF(ISBLANK(D94),"",IF(ISNUMBER(MATCH(D94,リスト!$B$19:$B$31,0)),IF(COUNTIF(F94:N94,"〇")&gt;1,"error",INDEX(リスト!$B$19:$M$31,MATCH(D94,リスト!$B$19:$B$31,0),IF(COUNTIF(F94:N94,"〇")=0,4,MATCH("〇",F94:N94,0)+3))),AX94*AY94))</f>
        <v/>
      </c>
      <c r="BA94" s="39">
        <f t="shared" si="24"/>
        <v>0</v>
      </c>
      <c r="BB94" s="39">
        <f t="shared" si="25"/>
        <v>0</v>
      </c>
      <c r="BC94" s="39">
        <f t="shared" si="26"/>
        <v>0</v>
      </c>
      <c r="BD94" s="39">
        <f t="shared" si="27"/>
        <v>0</v>
      </c>
      <c r="BE94" s="39">
        <f t="shared" si="28"/>
        <v>0</v>
      </c>
    </row>
    <row r="95" spans="2:57" ht="30" customHeight="1" x14ac:dyDescent="0.2">
      <c r="B95" s="43">
        <v>87</v>
      </c>
      <c r="C95" s="45"/>
      <c r="D95" s="45"/>
      <c r="E95" s="46"/>
      <c r="F95" s="47"/>
      <c r="G95" s="47"/>
      <c r="H95" s="47"/>
      <c r="I95" s="47"/>
      <c r="J95" s="47"/>
      <c r="K95" s="47"/>
      <c r="L95" s="47"/>
      <c r="M95" s="47"/>
      <c r="N95" s="48"/>
      <c r="O95" s="28" t="str">
        <f>IF(D95="", "", IF(COUNTIF(リスト!$B$2:$D$31, D95)&gt;=1, "光熱費", ""))</f>
        <v/>
      </c>
      <c r="P95" s="47"/>
      <c r="Q95" s="47"/>
      <c r="R95" s="47"/>
      <c r="S95" s="47"/>
      <c r="T95" s="47"/>
      <c r="U95" s="47"/>
      <c r="V95" s="47"/>
      <c r="W95" s="47"/>
      <c r="X95" s="47"/>
      <c r="Y95" s="29">
        <f t="shared" si="29"/>
        <v>0</v>
      </c>
      <c r="Z95" s="30">
        <f t="shared" si="30"/>
        <v>0</v>
      </c>
      <c r="AA95" s="28" t="str">
        <f>IF(D95="", "", VLOOKUP(D95, リスト!$B$2:$D$31, 3, FALSE))</f>
        <v/>
      </c>
      <c r="AB95" s="47"/>
      <c r="AC95" s="47"/>
      <c r="AD95" s="47"/>
      <c r="AE95" s="47"/>
      <c r="AF95" s="47"/>
      <c r="AG95" s="47"/>
      <c r="AH95" s="47"/>
      <c r="AI95" s="47"/>
      <c r="AJ95" s="47"/>
      <c r="AK95" s="29">
        <f t="shared" si="31"/>
        <v>0</v>
      </c>
      <c r="AL95" s="30">
        <f t="shared" si="22"/>
        <v>0</v>
      </c>
      <c r="AM95" s="31">
        <f t="shared" si="32"/>
        <v>0</v>
      </c>
      <c r="AN95" s="32">
        <f t="shared" si="33"/>
        <v>0</v>
      </c>
      <c r="AO95" s="49"/>
      <c r="AP95" s="50"/>
      <c r="AQ95" s="50"/>
      <c r="AR95" s="49"/>
      <c r="AS95" s="47"/>
      <c r="AT95" s="47"/>
      <c r="AU95" s="49"/>
      <c r="AV95" s="47"/>
      <c r="AW95" s="52"/>
      <c r="AX95" s="36" t="str">
        <f>IFERROR(VLOOKUP(D95,リスト!$B$2:$E$18,4, FALSE), "")</f>
        <v/>
      </c>
      <c r="AY95" s="37" t="str">
        <f t="shared" si="23"/>
        <v/>
      </c>
      <c r="AZ95" s="38" t="str" cm="1">
        <f t="array" ref="AZ95">IF(ISBLANK(D95),"",IF(ISNUMBER(MATCH(D95,リスト!$B$19:$B$31,0)),IF(COUNTIF(F95:N95,"〇")&gt;1,"error",INDEX(リスト!$B$19:$M$31,MATCH(D95,リスト!$B$19:$B$31,0),IF(COUNTIF(F95:N95,"〇")=0,4,MATCH("〇",F95:N95,0)+3))),AX95*AY95))</f>
        <v/>
      </c>
      <c r="BA95" s="39">
        <f t="shared" si="24"/>
        <v>0</v>
      </c>
      <c r="BB95" s="39">
        <f t="shared" si="25"/>
        <v>0</v>
      </c>
      <c r="BC95" s="39">
        <f t="shared" si="26"/>
        <v>0</v>
      </c>
      <c r="BD95" s="39">
        <f t="shared" si="27"/>
        <v>0</v>
      </c>
      <c r="BE95" s="39">
        <f t="shared" si="28"/>
        <v>0</v>
      </c>
    </row>
    <row r="96" spans="2:57" ht="30" customHeight="1" x14ac:dyDescent="0.2">
      <c r="B96" s="43">
        <v>88</v>
      </c>
      <c r="C96" s="45"/>
      <c r="D96" s="45"/>
      <c r="E96" s="46"/>
      <c r="F96" s="47"/>
      <c r="G96" s="47"/>
      <c r="H96" s="47"/>
      <c r="I96" s="47"/>
      <c r="J96" s="47"/>
      <c r="K96" s="47"/>
      <c r="L96" s="47"/>
      <c r="M96" s="47"/>
      <c r="N96" s="48"/>
      <c r="O96" s="28" t="str">
        <f>IF(D96="", "", IF(COUNTIF(リスト!$B$2:$D$31, D96)&gt;=1, "光熱費", ""))</f>
        <v/>
      </c>
      <c r="P96" s="47"/>
      <c r="Q96" s="47"/>
      <c r="R96" s="47"/>
      <c r="S96" s="47"/>
      <c r="T96" s="47"/>
      <c r="U96" s="47"/>
      <c r="V96" s="47"/>
      <c r="W96" s="47"/>
      <c r="X96" s="47"/>
      <c r="Y96" s="29">
        <f t="shared" si="29"/>
        <v>0</v>
      </c>
      <c r="Z96" s="30">
        <f t="shared" si="30"/>
        <v>0</v>
      </c>
      <c r="AA96" s="28" t="str">
        <f>IF(D96="", "", VLOOKUP(D96, リスト!$B$2:$D$31, 3, FALSE))</f>
        <v/>
      </c>
      <c r="AB96" s="47"/>
      <c r="AC96" s="47"/>
      <c r="AD96" s="47"/>
      <c r="AE96" s="47"/>
      <c r="AF96" s="47"/>
      <c r="AG96" s="47"/>
      <c r="AH96" s="47"/>
      <c r="AI96" s="47"/>
      <c r="AJ96" s="47"/>
      <c r="AK96" s="29">
        <f t="shared" si="31"/>
        <v>0</v>
      </c>
      <c r="AL96" s="30">
        <f t="shared" si="22"/>
        <v>0</v>
      </c>
      <c r="AM96" s="31">
        <f t="shared" si="32"/>
        <v>0</v>
      </c>
      <c r="AN96" s="32">
        <f t="shared" si="33"/>
        <v>0</v>
      </c>
      <c r="AO96" s="49"/>
      <c r="AP96" s="50"/>
      <c r="AQ96" s="50"/>
      <c r="AR96" s="49"/>
      <c r="AS96" s="47"/>
      <c r="AT96" s="47"/>
      <c r="AU96" s="49"/>
      <c r="AV96" s="47"/>
      <c r="AW96" s="52"/>
      <c r="AX96" s="36" t="str">
        <f>IFERROR(VLOOKUP(D96,リスト!$B$2:$E$18,4, FALSE), "")</f>
        <v/>
      </c>
      <c r="AY96" s="37" t="str">
        <f t="shared" si="23"/>
        <v/>
      </c>
      <c r="AZ96" s="38" t="str" cm="1">
        <f t="array" ref="AZ96">IF(ISBLANK(D96),"",IF(ISNUMBER(MATCH(D96,リスト!$B$19:$B$31,0)),IF(COUNTIF(F96:N96,"〇")&gt;1,"error",INDEX(リスト!$B$19:$M$31,MATCH(D96,リスト!$B$19:$B$31,0),IF(COUNTIF(F96:N96,"〇")=0,4,MATCH("〇",F96:N96,0)+3))),AX96*AY96))</f>
        <v/>
      </c>
      <c r="BA96" s="39">
        <f t="shared" si="24"/>
        <v>0</v>
      </c>
      <c r="BB96" s="39">
        <f t="shared" si="25"/>
        <v>0</v>
      </c>
      <c r="BC96" s="39">
        <f t="shared" si="26"/>
        <v>0</v>
      </c>
      <c r="BD96" s="39">
        <f t="shared" si="27"/>
        <v>0</v>
      </c>
      <c r="BE96" s="39">
        <f t="shared" si="28"/>
        <v>0</v>
      </c>
    </row>
    <row r="97" spans="2:57" ht="30" customHeight="1" x14ac:dyDescent="0.2">
      <c r="B97" s="43">
        <v>89</v>
      </c>
      <c r="C97" s="45"/>
      <c r="D97" s="45"/>
      <c r="E97" s="46"/>
      <c r="F97" s="47"/>
      <c r="G97" s="47"/>
      <c r="H97" s="47"/>
      <c r="I97" s="47"/>
      <c r="J97" s="47"/>
      <c r="K97" s="47"/>
      <c r="L97" s="47"/>
      <c r="M97" s="47"/>
      <c r="N97" s="48"/>
      <c r="O97" s="28" t="str">
        <f>IF(D97="", "", IF(COUNTIF(リスト!$B$2:$D$31, D97)&gt;=1, "光熱費", ""))</f>
        <v/>
      </c>
      <c r="P97" s="47"/>
      <c r="Q97" s="47"/>
      <c r="R97" s="47"/>
      <c r="S97" s="47"/>
      <c r="T97" s="47"/>
      <c r="U97" s="47"/>
      <c r="V97" s="47"/>
      <c r="W97" s="47"/>
      <c r="X97" s="47"/>
      <c r="Y97" s="29">
        <f t="shared" si="29"/>
        <v>0</v>
      </c>
      <c r="Z97" s="30">
        <f t="shared" si="30"/>
        <v>0</v>
      </c>
      <c r="AA97" s="28" t="str">
        <f>IF(D97="", "", VLOOKUP(D97, リスト!$B$2:$D$31, 3, FALSE))</f>
        <v/>
      </c>
      <c r="AB97" s="47"/>
      <c r="AC97" s="47"/>
      <c r="AD97" s="47"/>
      <c r="AE97" s="47"/>
      <c r="AF97" s="47"/>
      <c r="AG97" s="47"/>
      <c r="AH97" s="47"/>
      <c r="AI97" s="47"/>
      <c r="AJ97" s="47"/>
      <c r="AK97" s="29">
        <f t="shared" si="31"/>
        <v>0</v>
      </c>
      <c r="AL97" s="30">
        <f t="shared" si="22"/>
        <v>0</v>
      </c>
      <c r="AM97" s="31">
        <f t="shared" si="32"/>
        <v>0</v>
      </c>
      <c r="AN97" s="32">
        <f t="shared" si="33"/>
        <v>0</v>
      </c>
      <c r="AO97" s="49"/>
      <c r="AP97" s="50"/>
      <c r="AQ97" s="50"/>
      <c r="AR97" s="49"/>
      <c r="AS97" s="47"/>
      <c r="AT97" s="47"/>
      <c r="AU97" s="49"/>
      <c r="AV97" s="47"/>
      <c r="AW97" s="52"/>
      <c r="AX97" s="36" t="str">
        <f>IFERROR(VLOOKUP(D97,リスト!$B$2:$E$18,4, FALSE), "")</f>
        <v/>
      </c>
      <c r="AY97" s="37" t="str">
        <f t="shared" si="23"/>
        <v/>
      </c>
      <c r="AZ97" s="38" t="str" cm="1">
        <f t="array" ref="AZ97">IF(ISBLANK(D97),"",IF(ISNUMBER(MATCH(D97,リスト!$B$19:$B$31,0)),IF(COUNTIF(F97:N97,"〇")&gt;1,"error",INDEX(リスト!$B$19:$M$31,MATCH(D97,リスト!$B$19:$B$31,0),IF(COUNTIF(F97:N97,"〇")=0,4,MATCH("〇",F97:N97,0)+3))),AX97*AY97))</f>
        <v/>
      </c>
      <c r="BA97" s="39">
        <f t="shared" si="24"/>
        <v>0</v>
      </c>
      <c r="BB97" s="39">
        <f t="shared" si="25"/>
        <v>0</v>
      </c>
      <c r="BC97" s="39">
        <f t="shared" si="26"/>
        <v>0</v>
      </c>
      <c r="BD97" s="39">
        <f t="shared" si="27"/>
        <v>0</v>
      </c>
      <c r="BE97" s="39">
        <f t="shared" si="28"/>
        <v>0</v>
      </c>
    </row>
    <row r="98" spans="2:57" ht="30" customHeight="1" x14ac:dyDescent="0.2">
      <c r="B98" s="43">
        <v>90</v>
      </c>
      <c r="C98" s="45"/>
      <c r="D98" s="45"/>
      <c r="E98" s="46"/>
      <c r="F98" s="47"/>
      <c r="G98" s="47"/>
      <c r="H98" s="47"/>
      <c r="I98" s="47"/>
      <c r="J98" s="47"/>
      <c r="K98" s="47"/>
      <c r="L98" s="47"/>
      <c r="M98" s="47"/>
      <c r="N98" s="48"/>
      <c r="O98" s="28" t="str">
        <f>IF(D98="", "", IF(COUNTIF(リスト!$B$2:$D$31, D98)&gt;=1, "光熱費", ""))</f>
        <v/>
      </c>
      <c r="P98" s="47"/>
      <c r="Q98" s="47"/>
      <c r="R98" s="47"/>
      <c r="S98" s="47"/>
      <c r="T98" s="47"/>
      <c r="U98" s="47"/>
      <c r="V98" s="47"/>
      <c r="W98" s="47"/>
      <c r="X98" s="47"/>
      <c r="Y98" s="29">
        <f t="shared" si="29"/>
        <v>0</v>
      </c>
      <c r="Z98" s="30">
        <f t="shared" si="30"/>
        <v>0</v>
      </c>
      <c r="AA98" s="28" t="str">
        <f>IF(D98="", "", VLOOKUP(D98, リスト!$B$2:$D$31, 3, FALSE))</f>
        <v/>
      </c>
      <c r="AB98" s="47"/>
      <c r="AC98" s="47"/>
      <c r="AD98" s="47"/>
      <c r="AE98" s="47"/>
      <c r="AF98" s="47"/>
      <c r="AG98" s="47"/>
      <c r="AH98" s="47"/>
      <c r="AI98" s="47"/>
      <c r="AJ98" s="47"/>
      <c r="AK98" s="29">
        <f t="shared" si="31"/>
        <v>0</v>
      </c>
      <c r="AL98" s="30">
        <f t="shared" si="22"/>
        <v>0</v>
      </c>
      <c r="AM98" s="31">
        <f t="shared" si="32"/>
        <v>0</v>
      </c>
      <c r="AN98" s="32">
        <f t="shared" si="33"/>
        <v>0</v>
      </c>
      <c r="AO98" s="49"/>
      <c r="AP98" s="50"/>
      <c r="AQ98" s="50"/>
      <c r="AR98" s="49"/>
      <c r="AS98" s="47"/>
      <c r="AT98" s="47"/>
      <c r="AU98" s="49"/>
      <c r="AV98" s="47"/>
      <c r="AW98" s="52"/>
      <c r="AX98" s="36" t="str">
        <f>IFERROR(VLOOKUP(D98,リスト!$B$2:$E$18,4, FALSE), "")</f>
        <v/>
      </c>
      <c r="AY98" s="37" t="str">
        <f t="shared" si="23"/>
        <v/>
      </c>
      <c r="AZ98" s="38" t="str" cm="1">
        <f t="array" ref="AZ98">IF(ISBLANK(D98),"",IF(ISNUMBER(MATCH(D98,リスト!$B$19:$B$31,0)),IF(COUNTIF(F98:N98,"〇")&gt;1,"error",INDEX(リスト!$B$19:$M$31,MATCH(D98,リスト!$B$19:$B$31,0),IF(COUNTIF(F98:N98,"〇")=0,4,MATCH("〇",F98:N98,0)+3))),AX98*AY98))</f>
        <v/>
      </c>
      <c r="BA98" s="39">
        <f t="shared" si="24"/>
        <v>0</v>
      </c>
      <c r="BB98" s="39">
        <f t="shared" si="25"/>
        <v>0</v>
      </c>
      <c r="BC98" s="39">
        <f t="shared" si="26"/>
        <v>0</v>
      </c>
      <c r="BD98" s="39">
        <f t="shared" si="27"/>
        <v>0</v>
      </c>
      <c r="BE98" s="39">
        <f t="shared" si="28"/>
        <v>0</v>
      </c>
    </row>
    <row r="99" spans="2:57" ht="30" customHeight="1" x14ac:dyDescent="0.2">
      <c r="B99" s="43">
        <v>91</v>
      </c>
      <c r="C99" s="45"/>
      <c r="D99" s="45"/>
      <c r="E99" s="46"/>
      <c r="F99" s="47"/>
      <c r="G99" s="47"/>
      <c r="H99" s="47"/>
      <c r="I99" s="47"/>
      <c r="J99" s="47"/>
      <c r="K99" s="47"/>
      <c r="L99" s="47"/>
      <c r="M99" s="47"/>
      <c r="N99" s="48"/>
      <c r="O99" s="28" t="str">
        <f>IF(D99="", "", IF(COUNTIF(リスト!$B$2:$D$31, D99)&gt;=1, "光熱費", ""))</f>
        <v/>
      </c>
      <c r="P99" s="47"/>
      <c r="Q99" s="47"/>
      <c r="R99" s="47"/>
      <c r="S99" s="47"/>
      <c r="T99" s="47"/>
      <c r="U99" s="47"/>
      <c r="V99" s="47"/>
      <c r="W99" s="47"/>
      <c r="X99" s="47"/>
      <c r="Y99" s="29">
        <f t="shared" si="29"/>
        <v>0</v>
      </c>
      <c r="Z99" s="30">
        <f t="shared" si="30"/>
        <v>0</v>
      </c>
      <c r="AA99" s="28" t="str">
        <f>IF(D99="", "", VLOOKUP(D99, リスト!$B$2:$D$31, 3, FALSE))</f>
        <v/>
      </c>
      <c r="AB99" s="47"/>
      <c r="AC99" s="47"/>
      <c r="AD99" s="47"/>
      <c r="AE99" s="47"/>
      <c r="AF99" s="47"/>
      <c r="AG99" s="47"/>
      <c r="AH99" s="47"/>
      <c r="AI99" s="47"/>
      <c r="AJ99" s="47"/>
      <c r="AK99" s="29">
        <f t="shared" si="31"/>
        <v>0</v>
      </c>
      <c r="AL99" s="30">
        <f t="shared" si="22"/>
        <v>0</v>
      </c>
      <c r="AM99" s="31">
        <f t="shared" si="32"/>
        <v>0</v>
      </c>
      <c r="AN99" s="32">
        <f t="shared" si="33"/>
        <v>0</v>
      </c>
      <c r="AO99" s="49"/>
      <c r="AP99" s="50"/>
      <c r="AQ99" s="50"/>
      <c r="AR99" s="49"/>
      <c r="AS99" s="47"/>
      <c r="AT99" s="47"/>
      <c r="AU99" s="49"/>
      <c r="AV99" s="47"/>
      <c r="AW99" s="52"/>
      <c r="AX99" s="36" t="str">
        <f>IFERROR(VLOOKUP(D99,リスト!$B$2:$E$18,4, FALSE), "")</f>
        <v/>
      </c>
      <c r="AY99" s="37" t="str">
        <f t="shared" si="23"/>
        <v/>
      </c>
      <c r="AZ99" s="38" t="str" cm="1">
        <f t="array" ref="AZ99">IF(ISBLANK(D99),"",IF(ISNUMBER(MATCH(D99,リスト!$B$19:$B$31,0)),IF(COUNTIF(F99:N99,"〇")&gt;1,"error",INDEX(リスト!$B$19:$M$31,MATCH(D99,リスト!$B$19:$B$31,0),IF(COUNTIF(F99:N99,"〇")=0,4,MATCH("〇",F99:N99,0)+3))),AX99*AY99))</f>
        <v/>
      </c>
      <c r="BA99" s="39">
        <f t="shared" si="24"/>
        <v>0</v>
      </c>
      <c r="BB99" s="39">
        <f t="shared" si="25"/>
        <v>0</v>
      </c>
      <c r="BC99" s="39">
        <f t="shared" si="26"/>
        <v>0</v>
      </c>
      <c r="BD99" s="39">
        <f t="shared" si="27"/>
        <v>0</v>
      </c>
      <c r="BE99" s="39">
        <f t="shared" si="28"/>
        <v>0</v>
      </c>
    </row>
    <row r="100" spans="2:57" ht="30" customHeight="1" x14ac:dyDescent="0.2">
      <c r="B100" s="43">
        <v>92</v>
      </c>
      <c r="C100" s="45"/>
      <c r="D100" s="45"/>
      <c r="E100" s="46"/>
      <c r="F100" s="47"/>
      <c r="G100" s="47"/>
      <c r="H100" s="47"/>
      <c r="I100" s="47"/>
      <c r="J100" s="47"/>
      <c r="K100" s="47"/>
      <c r="L100" s="47"/>
      <c r="M100" s="47"/>
      <c r="N100" s="48"/>
      <c r="O100" s="28" t="str">
        <f>IF(D100="", "", IF(COUNTIF(リスト!$B$2:$D$31, D100)&gt;=1, "光熱費", ""))</f>
        <v/>
      </c>
      <c r="P100" s="47"/>
      <c r="Q100" s="47"/>
      <c r="R100" s="47"/>
      <c r="S100" s="47"/>
      <c r="T100" s="47"/>
      <c r="U100" s="47"/>
      <c r="V100" s="47"/>
      <c r="W100" s="47"/>
      <c r="X100" s="47"/>
      <c r="Y100" s="29">
        <f t="shared" si="29"/>
        <v>0</v>
      </c>
      <c r="Z100" s="30">
        <f t="shared" si="30"/>
        <v>0</v>
      </c>
      <c r="AA100" s="28" t="str">
        <f>IF(D100="", "", VLOOKUP(D100, リスト!$B$2:$D$31, 3, FALSE))</f>
        <v/>
      </c>
      <c r="AB100" s="47"/>
      <c r="AC100" s="47"/>
      <c r="AD100" s="47"/>
      <c r="AE100" s="47"/>
      <c r="AF100" s="47"/>
      <c r="AG100" s="47"/>
      <c r="AH100" s="47"/>
      <c r="AI100" s="47"/>
      <c r="AJ100" s="47"/>
      <c r="AK100" s="29">
        <f t="shared" si="31"/>
        <v>0</v>
      </c>
      <c r="AL100" s="30">
        <f t="shared" si="22"/>
        <v>0</v>
      </c>
      <c r="AM100" s="31">
        <f t="shared" si="32"/>
        <v>0</v>
      </c>
      <c r="AN100" s="32">
        <f t="shared" si="33"/>
        <v>0</v>
      </c>
      <c r="AO100" s="49"/>
      <c r="AP100" s="50"/>
      <c r="AQ100" s="50"/>
      <c r="AR100" s="49"/>
      <c r="AS100" s="47"/>
      <c r="AT100" s="47"/>
      <c r="AU100" s="49"/>
      <c r="AV100" s="47"/>
      <c r="AW100" s="52"/>
      <c r="AX100" s="36" t="str">
        <f>IFERROR(VLOOKUP(D100,リスト!$B$2:$E$18,4, FALSE), "")</f>
        <v/>
      </c>
      <c r="AY100" s="37" t="str">
        <f t="shared" si="23"/>
        <v/>
      </c>
      <c r="AZ100" s="38" t="str" cm="1">
        <f t="array" ref="AZ100">IF(ISBLANK(D100),"",IF(ISNUMBER(MATCH(D100,リスト!$B$19:$B$31,0)),IF(COUNTIF(F100:N100,"〇")&gt;1,"error",INDEX(リスト!$B$19:$M$31,MATCH(D100,リスト!$B$19:$B$31,0),IF(COUNTIF(F100:N100,"〇")=0,4,MATCH("〇",F100:N100,0)+3))),AX100*AY100))</f>
        <v/>
      </c>
      <c r="BA100" s="39">
        <f t="shared" si="24"/>
        <v>0</v>
      </c>
      <c r="BB100" s="39">
        <f t="shared" si="25"/>
        <v>0</v>
      </c>
      <c r="BC100" s="39">
        <f t="shared" si="26"/>
        <v>0</v>
      </c>
      <c r="BD100" s="39">
        <f t="shared" si="27"/>
        <v>0</v>
      </c>
      <c r="BE100" s="39">
        <f t="shared" si="28"/>
        <v>0</v>
      </c>
    </row>
    <row r="101" spans="2:57" ht="30" customHeight="1" x14ac:dyDescent="0.2">
      <c r="B101" s="43">
        <v>93</v>
      </c>
      <c r="C101" s="45"/>
      <c r="D101" s="45"/>
      <c r="E101" s="46"/>
      <c r="F101" s="47"/>
      <c r="G101" s="47"/>
      <c r="H101" s="47"/>
      <c r="I101" s="47"/>
      <c r="J101" s="47"/>
      <c r="K101" s="47"/>
      <c r="L101" s="47"/>
      <c r="M101" s="47"/>
      <c r="N101" s="48"/>
      <c r="O101" s="28" t="str">
        <f>IF(D101="", "", IF(COUNTIF(リスト!$B$2:$D$31, D101)&gt;=1, "光熱費", ""))</f>
        <v/>
      </c>
      <c r="P101" s="47"/>
      <c r="Q101" s="47"/>
      <c r="R101" s="47"/>
      <c r="S101" s="47"/>
      <c r="T101" s="47"/>
      <c r="U101" s="47"/>
      <c r="V101" s="47"/>
      <c r="W101" s="47"/>
      <c r="X101" s="47"/>
      <c r="Y101" s="29">
        <f t="shared" si="29"/>
        <v>0</v>
      </c>
      <c r="Z101" s="30">
        <f t="shared" si="30"/>
        <v>0</v>
      </c>
      <c r="AA101" s="28" t="str">
        <f>IF(D101="", "", VLOOKUP(D101, リスト!$B$2:$D$31, 3, FALSE))</f>
        <v/>
      </c>
      <c r="AB101" s="47"/>
      <c r="AC101" s="47"/>
      <c r="AD101" s="47"/>
      <c r="AE101" s="47"/>
      <c r="AF101" s="47"/>
      <c r="AG101" s="47"/>
      <c r="AH101" s="47"/>
      <c r="AI101" s="47"/>
      <c r="AJ101" s="47"/>
      <c r="AK101" s="29">
        <f t="shared" si="31"/>
        <v>0</v>
      </c>
      <c r="AL101" s="30">
        <f t="shared" si="22"/>
        <v>0</v>
      </c>
      <c r="AM101" s="31">
        <f t="shared" si="32"/>
        <v>0</v>
      </c>
      <c r="AN101" s="32">
        <f t="shared" si="33"/>
        <v>0</v>
      </c>
      <c r="AO101" s="49"/>
      <c r="AP101" s="50"/>
      <c r="AQ101" s="50"/>
      <c r="AR101" s="49"/>
      <c r="AS101" s="47"/>
      <c r="AT101" s="47"/>
      <c r="AU101" s="49"/>
      <c r="AV101" s="47"/>
      <c r="AW101" s="52"/>
      <c r="AX101" s="36" t="str">
        <f>IFERROR(VLOOKUP(D101,リスト!$B$2:$E$18,4, FALSE), "")</f>
        <v/>
      </c>
      <c r="AY101" s="37" t="str">
        <f t="shared" si="23"/>
        <v/>
      </c>
      <c r="AZ101" s="38" t="str" cm="1">
        <f t="array" ref="AZ101">IF(ISBLANK(D101),"",IF(ISNUMBER(MATCH(D101,リスト!$B$19:$B$31,0)),IF(COUNTIF(F101:N101,"〇")&gt;1,"error",INDEX(リスト!$B$19:$M$31,MATCH(D101,リスト!$B$19:$B$31,0),IF(COUNTIF(F101:N101,"〇")=0,4,MATCH("〇",F101:N101,0)+3))),AX101*AY101))</f>
        <v/>
      </c>
      <c r="BA101" s="39">
        <f t="shared" si="24"/>
        <v>0</v>
      </c>
      <c r="BB101" s="39">
        <f t="shared" si="25"/>
        <v>0</v>
      </c>
      <c r="BC101" s="39">
        <f t="shared" si="26"/>
        <v>0</v>
      </c>
      <c r="BD101" s="39">
        <f t="shared" si="27"/>
        <v>0</v>
      </c>
      <c r="BE101" s="39">
        <f t="shared" si="28"/>
        <v>0</v>
      </c>
    </row>
    <row r="102" spans="2:57" ht="30" customHeight="1" x14ac:dyDescent="0.2">
      <c r="B102" s="43">
        <v>94</v>
      </c>
      <c r="C102" s="45"/>
      <c r="D102" s="45"/>
      <c r="E102" s="46"/>
      <c r="F102" s="47"/>
      <c r="G102" s="47"/>
      <c r="H102" s="47"/>
      <c r="I102" s="47"/>
      <c r="J102" s="47"/>
      <c r="K102" s="47"/>
      <c r="L102" s="47"/>
      <c r="M102" s="47"/>
      <c r="N102" s="48"/>
      <c r="O102" s="28" t="str">
        <f>IF(D102="", "", IF(COUNTIF(リスト!$B$2:$D$31, D102)&gt;=1, "光熱費", ""))</f>
        <v/>
      </c>
      <c r="P102" s="47"/>
      <c r="Q102" s="47"/>
      <c r="R102" s="47"/>
      <c r="S102" s="47"/>
      <c r="T102" s="47"/>
      <c r="U102" s="47"/>
      <c r="V102" s="47"/>
      <c r="W102" s="47"/>
      <c r="X102" s="47"/>
      <c r="Y102" s="29">
        <f t="shared" si="29"/>
        <v>0</v>
      </c>
      <c r="Z102" s="30">
        <f t="shared" si="30"/>
        <v>0</v>
      </c>
      <c r="AA102" s="28" t="str">
        <f>IF(D102="", "", VLOOKUP(D102, リスト!$B$2:$D$31, 3, FALSE))</f>
        <v/>
      </c>
      <c r="AB102" s="47"/>
      <c r="AC102" s="47"/>
      <c r="AD102" s="47"/>
      <c r="AE102" s="47"/>
      <c r="AF102" s="47"/>
      <c r="AG102" s="47"/>
      <c r="AH102" s="47"/>
      <c r="AI102" s="47"/>
      <c r="AJ102" s="47"/>
      <c r="AK102" s="29">
        <f t="shared" si="31"/>
        <v>0</v>
      </c>
      <c r="AL102" s="30">
        <f t="shared" si="22"/>
        <v>0</v>
      </c>
      <c r="AM102" s="31">
        <f t="shared" si="32"/>
        <v>0</v>
      </c>
      <c r="AN102" s="32">
        <f t="shared" si="33"/>
        <v>0</v>
      </c>
      <c r="AO102" s="49"/>
      <c r="AP102" s="50"/>
      <c r="AQ102" s="50"/>
      <c r="AR102" s="49"/>
      <c r="AS102" s="47"/>
      <c r="AT102" s="47"/>
      <c r="AU102" s="49"/>
      <c r="AV102" s="47"/>
      <c r="AW102" s="52"/>
      <c r="AX102" s="36" t="str">
        <f>IFERROR(VLOOKUP(D102,リスト!$B$2:$E$18,4, FALSE), "")</f>
        <v/>
      </c>
      <c r="AY102" s="37" t="str">
        <f t="shared" si="23"/>
        <v/>
      </c>
      <c r="AZ102" s="38" t="str" cm="1">
        <f t="array" ref="AZ102">IF(ISBLANK(D102),"",IF(ISNUMBER(MATCH(D102,リスト!$B$19:$B$31,0)),IF(COUNTIF(F102:N102,"〇")&gt;1,"error",INDEX(リスト!$B$19:$M$31,MATCH(D102,リスト!$B$19:$B$31,0),IF(COUNTIF(F102:N102,"〇")=0,4,MATCH("〇",F102:N102,0)+3))),AX102*AY102))</f>
        <v/>
      </c>
      <c r="BA102" s="39">
        <f t="shared" si="24"/>
        <v>0</v>
      </c>
      <c r="BB102" s="39">
        <f t="shared" si="25"/>
        <v>0</v>
      </c>
      <c r="BC102" s="39">
        <f t="shared" si="26"/>
        <v>0</v>
      </c>
      <c r="BD102" s="39">
        <f t="shared" si="27"/>
        <v>0</v>
      </c>
      <c r="BE102" s="39">
        <f t="shared" si="28"/>
        <v>0</v>
      </c>
    </row>
    <row r="103" spans="2:57" ht="30" customHeight="1" x14ac:dyDescent="0.2">
      <c r="B103" s="43">
        <v>95</v>
      </c>
      <c r="C103" s="45"/>
      <c r="D103" s="45"/>
      <c r="E103" s="46"/>
      <c r="F103" s="47"/>
      <c r="G103" s="47"/>
      <c r="H103" s="47"/>
      <c r="I103" s="47"/>
      <c r="J103" s="47"/>
      <c r="K103" s="47"/>
      <c r="L103" s="47"/>
      <c r="M103" s="47"/>
      <c r="N103" s="48"/>
      <c r="O103" s="28" t="str">
        <f>IF(D103="", "", IF(COUNTIF(リスト!$B$2:$D$31, D103)&gt;=1, "光熱費", ""))</f>
        <v/>
      </c>
      <c r="P103" s="47"/>
      <c r="Q103" s="47"/>
      <c r="R103" s="47"/>
      <c r="S103" s="47"/>
      <c r="T103" s="47"/>
      <c r="U103" s="47"/>
      <c r="V103" s="47"/>
      <c r="W103" s="47"/>
      <c r="X103" s="47"/>
      <c r="Y103" s="29">
        <f t="shared" si="29"/>
        <v>0</v>
      </c>
      <c r="Z103" s="30">
        <f t="shared" si="30"/>
        <v>0</v>
      </c>
      <c r="AA103" s="28" t="str">
        <f>IF(D103="", "", VLOOKUP(D103, リスト!$B$2:$D$31, 3, FALSE))</f>
        <v/>
      </c>
      <c r="AB103" s="47"/>
      <c r="AC103" s="47"/>
      <c r="AD103" s="47"/>
      <c r="AE103" s="47"/>
      <c r="AF103" s="47"/>
      <c r="AG103" s="47"/>
      <c r="AH103" s="47"/>
      <c r="AI103" s="47"/>
      <c r="AJ103" s="47"/>
      <c r="AK103" s="29">
        <f t="shared" si="31"/>
        <v>0</v>
      </c>
      <c r="AL103" s="30">
        <f t="shared" si="22"/>
        <v>0</v>
      </c>
      <c r="AM103" s="31">
        <f t="shared" si="32"/>
        <v>0</v>
      </c>
      <c r="AN103" s="32">
        <f t="shared" si="33"/>
        <v>0</v>
      </c>
      <c r="AO103" s="49"/>
      <c r="AP103" s="50"/>
      <c r="AQ103" s="50"/>
      <c r="AR103" s="49"/>
      <c r="AS103" s="47"/>
      <c r="AT103" s="47"/>
      <c r="AU103" s="49"/>
      <c r="AV103" s="47"/>
      <c r="AW103" s="52"/>
      <c r="AX103" s="36" t="str">
        <f>IFERROR(VLOOKUP(D103,リスト!$B$2:$E$18,4, FALSE), "")</f>
        <v/>
      </c>
      <c r="AY103" s="37" t="str">
        <f t="shared" si="23"/>
        <v/>
      </c>
      <c r="AZ103" s="38" t="str" cm="1">
        <f t="array" ref="AZ103">IF(ISBLANK(D103),"",IF(ISNUMBER(MATCH(D103,リスト!$B$19:$B$31,0)),IF(COUNTIF(F103:N103,"〇")&gt;1,"error",INDEX(リスト!$B$19:$M$31,MATCH(D103,リスト!$B$19:$B$31,0),IF(COUNTIF(F103:N103,"〇")=0,4,MATCH("〇",F103:N103,0)+3))),AX103*AY103))</f>
        <v/>
      </c>
      <c r="BA103" s="39">
        <f t="shared" si="24"/>
        <v>0</v>
      </c>
      <c r="BB103" s="39">
        <f t="shared" si="25"/>
        <v>0</v>
      </c>
      <c r="BC103" s="39">
        <f t="shared" si="26"/>
        <v>0</v>
      </c>
      <c r="BD103" s="39">
        <f t="shared" si="27"/>
        <v>0</v>
      </c>
      <c r="BE103" s="39">
        <f t="shared" si="28"/>
        <v>0</v>
      </c>
    </row>
    <row r="104" spans="2:57" ht="30" customHeight="1" x14ac:dyDescent="0.2">
      <c r="B104" s="43">
        <v>96</v>
      </c>
      <c r="C104" s="45"/>
      <c r="D104" s="45"/>
      <c r="E104" s="46"/>
      <c r="F104" s="47"/>
      <c r="G104" s="47"/>
      <c r="H104" s="47"/>
      <c r="I104" s="47"/>
      <c r="J104" s="47"/>
      <c r="K104" s="47"/>
      <c r="L104" s="47"/>
      <c r="M104" s="47"/>
      <c r="N104" s="48"/>
      <c r="O104" s="28" t="str">
        <f>IF(D104="", "", IF(COUNTIF(リスト!$B$2:$D$31, D104)&gt;=1, "光熱費", ""))</f>
        <v/>
      </c>
      <c r="P104" s="47"/>
      <c r="Q104" s="47"/>
      <c r="R104" s="47"/>
      <c r="S104" s="47"/>
      <c r="T104" s="47"/>
      <c r="U104" s="47"/>
      <c r="V104" s="47"/>
      <c r="W104" s="47"/>
      <c r="X104" s="47"/>
      <c r="Y104" s="29">
        <f t="shared" si="29"/>
        <v>0</v>
      </c>
      <c r="Z104" s="30">
        <f t="shared" si="30"/>
        <v>0</v>
      </c>
      <c r="AA104" s="28" t="str">
        <f>IF(D104="", "", VLOOKUP(D104, リスト!$B$2:$D$31, 3, FALSE))</f>
        <v/>
      </c>
      <c r="AB104" s="47"/>
      <c r="AC104" s="47"/>
      <c r="AD104" s="47"/>
      <c r="AE104" s="47"/>
      <c r="AF104" s="47"/>
      <c r="AG104" s="47"/>
      <c r="AH104" s="47"/>
      <c r="AI104" s="47"/>
      <c r="AJ104" s="47"/>
      <c r="AK104" s="29">
        <f t="shared" si="31"/>
        <v>0</v>
      </c>
      <c r="AL104" s="30">
        <f t="shared" si="22"/>
        <v>0</v>
      </c>
      <c r="AM104" s="31">
        <f t="shared" si="32"/>
        <v>0</v>
      </c>
      <c r="AN104" s="32">
        <f t="shared" si="33"/>
        <v>0</v>
      </c>
      <c r="AO104" s="49"/>
      <c r="AP104" s="50"/>
      <c r="AQ104" s="50"/>
      <c r="AR104" s="49"/>
      <c r="AS104" s="47"/>
      <c r="AT104" s="47"/>
      <c r="AU104" s="49"/>
      <c r="AV104" s="47"/>
      <c r="AW104" s="52"/>
      <c r="AX104" s="36" t="str">
        <f>IFERROR(VLOOKUP(D104,リスト!$B$2:$E$18,4, FALSE), "")</f>
        <v/>
      </c>
      <c r="AY104" s="37" t="str">
        <f t="shared" si="23"/>
        <v/>
      </c>
      <c r="AZ104" s="38" t="str" cm="1">
        <f t="array" ref="AZ104">IF(ISBLANK(D104),"",IF(ISNUMBER(MATCH(D104,リスト!$B$19:$B$31,0)),IF(COUNTIF(F104:N104,"〇")&gt;1,"error",INDEX(リスト!$B$19:$M$31,MATCH(D104,リスト!$B$19:$B$31,0),IF(COUNTIF(F104:N104,"〇")=0,4,MATCH("〇",F104:N104,0)+3))),AX104*AY104))</f>
        <v/>
      </c>
      <c r="BA104" s="39">
        <f t="shared" si="24"/>
        <v>0</v>
      </c>
      <c r="BB104" s="39">
        <f t="shared" si="25"/>
        <v>0</v>
      </c>
      <c r="BC104" s="39">
        <f t="shared" si="26"/>
        <v>0</v>
      </c>
      <c r="BD104" s="39">
        <f t="shared" si="27"/>
        <v>0</v>
      </c>
      <c r="BE104" s="39">
        <f t="shared" si="28"/>
        <v>0</v>
      </c>
    </row>
    <row r="105" spans="2:57" ht="30" customHeight="1" x14ac:dyDescent="0.2">
      <c r="B105" s="43">
        <v>97</v>
      </c>
      <c r="C105" s="45"/>
      <c r="D105" s="45"/>
      <c r="E105" s="46"/>
      <c r="F105" s="47"/>
      <c r="G105" s="47"/>
      <c r="H105" s="47"/>
      <c r="I105" s="47"/>
      <c r="J105" s="47"/>
      <c r="K105" s="47"/>
      <c r="L105" s="47"/>
      <c r="M105" s="47"/>
      <c r="N105" s="48"/>
      <c r="O105" s="28" t="str">
        <f>IF(D105="", "", IF(COUNTIF(リスト!$B$2:$D$31, D105)&gt;=1, "光熱費", ""))</f>
        <v/>
      </c>
      <c r="P105" s="47"/>
      <c r="Q105" s="47"/>
      <c r="R105" s="47"/>
      <c r="S105" s="47"/>
      <c r="T105" s="47"/>
      <c r="U105" s="47"/>
      <c r="V105" s="47"/>
      <c r="W105" s="47"/>
      <c r="X105" s="47"/>
      <c r="Y105" s="29">
        <f t="shared" si="29"/>
        <v>0</v>
      </c>
      <c r="Z105" s="30">
        <f t="shared" si="30"/>
        <v>0</v>
      </c>
      <c r="AA105" s="28" t="str">
        <f>IF(D105="", "", VLOOKUP(D105, リスト!$B$2:$D$31, 3, FALSE))</f>
        <v/>
      </c>
      <c r="AB105" s="47"/>
      <c r="AC105" s="47"/>
      <c r="AD105" s="47"/>
      <c r="AE105" s="47"/>
      <c r="AF105" s="47"/>
      <c r="AG105" s="47"/>
      <c r="AH105" s="47"/>
      <c r="AI105" s="47"/>
      <c r="AJ105" s="47"/>
      <c r="AK105" s="29">
        <f t="shared" si="31"/>
        <v>0</v>
      </c>
      <c r="AL105" s="30">
        <f t="shared" si="22"/>
        <v>0</v>
      </c>
      <c r="AM105" s="31">
        <f t="shared" si="32"/>
        <v>0</v>
      </c>
      <c r="AN105" s="32">
        <f t="shared" si="33"/>
        <v>0</v>
      </c>
      <c r="AO105" s="49"/>
      <c r="AP105" s="50"/>
      <c r="AQ105" s="50"/>
      <c r="AR105" s="49"/>
      <c r="AS105" s="47"/>
      <c r="AT105" s="47"/>
      <c r="AU105" s="49"/>
      <c r="AV105" s="47"/>
      <c r="AW105" s="52"/>
      <c r="AX105" s="36" t="str">
        <f>IFERROR(VLOOKUP(D105,リスト!$B$2:$E$18,4, FALSE), "")</f>
        <v/>
      </c>
      <c r="AY105" s="37" t="str">
        <f t="shared" si="23"/>
        <v/>
      </c>
      <c r="AZ105" s="38" t="str" cm="1">
        <f t="array" ref="AZ105">IF(ISBLANK(D105),"",IF(ISNUMBER(MATCH(D105,リスト!$B$19:$B$31,0)),IF(COUNTIF(F105:N105,"〇")&gt;1,"error",INDEX(リスト!$B$19:$M$31,MATCH(D105,リスト!$B$19:$B$31,0),IF(COUNTIF(F105:N105,"〇")=0,4,MATCH("〇",F105:N105,0)+3))),AX105*AY105))</f>
        <v/>
      </c>
      <c r="BA105" s="39">
        <f t="shared" si="24"/>
        <v>0</v>
      </c>
      <c r="BB105" s="39">
        <f t="shared" si="25"/>
        <v>0</v>
      </c>
      <c r="BC105" s="39">
        <f t="shared" si="26"/>
        <v>0</v>
      </c>
      <c r="BD105" s="39">
        <f t="shared" si="27"/>
        <v>0</v>
      </c>
      <c r="BE105" s="39">
        <f t="shared" si="28"/>
        <v>0</v>
      </c>
    </row>
    <row r="106" spans="2:57" ht="30" customHeight="1" x14ac:dyDescent="0.2">
      <c r="B106" s="43">
        <v>98</v>
      </c>
      <c r="C106" s="45"/>
      <c r="D106" s="45"/>
      <c r="E106" s="46"/>
      <c r="F106" s="47"/>
      <c r="G106" s="47"/>
      <c r="H106" s="47"/>
      <c r="I106" s="47"/>
      <c r="J106" s="47"/>
      <c r="K106" s="47"/>
      <c r="L106" s="47"/>
      <c r="M106" s="47"/>
      <c r="N106" s="48"/>
      <c r="O106" s="28" t="str">
        <f>IF(D106="", "", IF(COUNTIF(リスト!$B$2:$D$31, D106)&gt;=1, "光熱費", ""))</f>
        <v/>
      </c>
      <c r="P106" s="47"/>
      <c r="Q106" s="47"/>
      <c r="R106" s="47"/>
      <c r="S106" s="47"/>
      <c r="T106" s="47"/>
      <c r="U106" s="47"/>
      <c r="V106" s="47"/>
      <c r="W106" s="47"/>
      <c r="X106" s="47"/>
      <c r="Y106" s="29">
        <f t="shared" si="29"/>
        <v>0</v>
      </c>
      <c r="Z106" s="30">
        <f t="shared" si="30"/>
        <v>0</v>
      </c>
      <c r="AA106" s="28" t="str">
        <f>IF(D106="", "", VLOOKUP(D106, リスト!$B$2:$D$31, 3, FALSE))</f>
        <v/>
      </c>
      <c r="AB106" s="47"/>
      <c r="AC106" s="47"/>
      <c r="AD106" s="47"/>
      <c r="AE106" s="47"/>
      <c r="AF106" s="47"/>
      <c r="AG106" s="47"/>
      <c r="AH106" s="47"/>
      <c r="AI106" s="47"/>
      <c r="AJ106" s="47"/>
      <c r="AK106" s="29">
        <f t="shared" si="31"/>
        <v>0</v>
      </c>
      <c r="AL106" s="30">
        <f t="shared" si="22"/>
        <v>0</v>
      </c>
      <c r="AM106" s="31">
        <f t="shared" si="32"/>
        <v>0</v>
      </c>
      <c r="AN106" s="32">
        <f t="shared" si="33"/>
        <v>0</v>
      </c>
      <c r="AO106" s="49"/>
      <c r="AP106" s="50"/>
      <c r="AQ106" s="50"/>
      <c r="AR106" s="49"/>
      <c r="AS106" s="47"/>
      <c r="AT106" s="47"/>
      <c r="AU106" s="49"/>
      <c r="AV106" s="47"/>
      <c r="AW106" s="52"/>
      <c r="AX106" s="36" t="str">
        <f>IFERROR(VLOOKUP(D106,リスト!$B$2:$E$18,4, FALSE), "")</f>
        <v/>
      </c>
      <c r="AY106" s="37" t="str">
        <f t="shared" si="23"/>
        <v/>
      </c>
      <c r="AZ106" s="38" t="str" cm="1">
        <f t="array" ref="AZ106">IF(ISBLANK(D106),"",IF(ISNUMBER(MATCH(D106,リスト!$B$19:$B$31,0)),IF(COUNTIF(F106:N106,"〇")&gt;1,"error",INDEX(リスト!$B$19:$M$31,MATCH(D106,リスト!$B$19:$B$31,0),IF(COUNTIF(F106:N106,"〇")=0,4,MATCH("〇",F106:N106,0)+3))),AX106*AY106))</f>
        <v/>
      </c>
      <c r="BA106" s="39">
        <f t="shared" si="24"/>
        <v>0</v>
      </c>
      <c r="BB106" s="39">
        <f t="shared" si="25"/>
        <v>0</v>
      </c>
      <c r="BC106" s="39">
        <f t="shared" si="26"/>
        <v>0</v>
      </c>
      <c r="BD106" s="39">
        <f t="shared" si="27"/>
        <v>0</v>
      </c>
      <c r="BE106" s="39">
        <f t="shared" si="28"/>
        <v>0</v>
      </c>
    </row>
    <row r="107" spans="2:57" ht="30" customHeight="1" x14ac:dyDescent="0.2">
      <c r="B107" s="43">
        <v>99</v>
      </c>
      <c r="C107" s="45"/>
      <c r="D107" s="45"/>
      <c r="E107" s="46"/>
      <c r="F107" s="47"/>
      <c r="G107" s="47"/>
      <c r="H107" s="47"/>
      <c r="I107" s="47"/>
      <c r="J107" s="47"/>
      <c r="K107" s="47"/>
      <c r="L107" s="47"/>
      <c r="M107" s="47"/>
      <c r="N107" s="48"/>
      <c r="O107" s="28" t="str">
        <f>IF(D107="", "", IF(COUNTIF(リスト!$B$2:$D$31, D107)&gt;=1, "光熱費", ""))</f>
        <v/>
      </c>
      <c r="P107" s="47"/>
      <c r="Q107" s="47"/>
      <c r="R107" s="47"/>
      <c r="S107" s="47"/>
      <c r="T107" s="47"/>
      <c r="U107" s="47"/>
      <c r="V107" s="47"/>
      <c r="W107" s="47"/>
      <c r="X107" s="47"/>
      <c r="Y107" s="29">
        <f t="shared" si="29"/>
        <v>0</v>
      </c>
      <c r="Z107" s="30">
        <f t="shared" si="30"/>
        <v>0</v>
      </c>
      <c r="AA107" s="28" t="str">
        <f>IF(D107="", "", VLOOKUP(D107, リスト!$B$2:$D$31, 3, FALSE))</f>
        <v/>
      </c>
      <c r="AB107" s="47"/>
      <c r="AC107" s="47"/>
      <c r="AD107" s="47"/>
      <c r="AE107" s="47"/>
      <c r="AF107" s="47"/>
      <c r="AG107" s="47"/>
      <c r="AH107" s="47"/>
      <c r="AI107" s="47"/>
      <c r="AJ107" s="47"/>
      <c r="AK107" s="29">
        <f t="shared" si="31"/>
        <v>0</v>
      </c>
      <c r="AL107" s="30">
        <f t="shared" si="22"/>
        <v>0</v>
      </c>
      <c r="AM107" s="31">
        <f t="shared" si="32"/>
        <v>0</v>
      </c>
      <c r="AN107" s="32">
        <f t="shared" si="33"/>
        <v>0</v>
      </c>
      <c r="AO107" s="49"/>
      <c r="AP107" s="50"/>
      <c r="AQ107" s="50"/>
      <c r="AR107" s="49"/>
      <c r="AS107" s="47"/>
      <c r="AT107" s="47"/>
      <c r="AU107" s="49"/>
      <c r="AV107" s="47"/>
      <c r="AW107" s="52"/>
      <c r="AX107" s="36" t="str">
        <f>IFERROR(VLOOKUP(D107,リスト!$B$2:$E$18,4, FALSE), "")</f>
        <v/>
      </c>
      <c r="AY107" s="37" t="str">
        <f t="shared" si="23"/>
        <v/>
      </c>
      <c r="AZ107" s="38" t="str" cm="1">
        <f t="array" ref="AZ107">IF(ISBLANK(D107),"",IF(ISNUMBER(MATCH(D107,リスト!$B$19:$B$31,0)),IF(COUNTIF(F107:N107,"〇")&gt;1,"error",INDEX(リスト!$B$19:$M$31,MATCH(D107,リスト!$B$19:$B$31,0),IF(COUNTIF(F107:N107,"〇")=0,4,MATCH("〇",F107:N107,0)+3))),AX107*AY107))</f>
        <v/>
      </c>
      <c r="BA107" s="39">
        <f t="shared" si="24"/>
        <v>0</v>
      </c>
      <c r="BB107" s="39">
        <f t="shared" si="25"/>
        <v>0</v>
      </c>
      <c r="BC107" s="39">
        <f t="shared" si="26"/>
        <v>0</v>
      </c>
      <c r="BD107" s="39">
        <f t="shared" si="27"/>
        <v>0</v>
      </c>
      <c r="BE107" s="39">
        <f t="shared" si="28"/>
        <v>0</v>
      </c>
    </row>
    <row r="108" spans="2:57" ht="30" customHeight="1" x14ac:dyDescent="0.2">
      <c r="B108" s="43">
        <v>100</v>
      </c>
      <c r="C108" s="45"/>
      <c r="D108" s="45"/>
      <c r="E108" s="46"/>
      <c r="F108" s="47"/>
      <c r="G108" s="47"/>
      <c r="H108" s="47"/>
      <c r="I108" s="47"/>
      <c r="J108" s="47"/>
      <c r="K108" s="47"/>
      <c r="L108" s="47"/>
      <c r="M108" s="47"/>
      <c r="N108" s="48"/>
      <c r="O108" s="28" t="str">
        <f>IF(D108="", "", IF(COUNTIF(リスト!$B$2:$D$31, D108)&gt;=1, "光熱費", ""))</f>
        <v/>
      </c>
      <c r="P108" s="47"/>
      <c r="Q108" s="47"/>
      <c r="R108" s="47"/>
      <c r="S108" s="47"/>
      <c r="T108" s="47"/>
      <c r="U108" s="47"/>
      <c r="V108" s="47"/>
      <c r="W108" s="47"/>
      <c r="X108" s="47"/>
      <c r="Y108" s="29">
        <f t="shared" si="29"/>
        <v>0</v>
      </c>
      <c r="Z108" s="30">
        <f t="shared" si="30"/>
        <v>0</v>
      </c>
      <c r="AA108" s="28" t="str">
        <f>IF(D108="", "", VLOOKUP(D108, リスト!$B$2:$D$31, 3, FALSE))</f>
        <v/>
      </c>
      <c r="AB108" s="47"/>
      <c r="AC108" s="47"/>
      <c r="AD108" s="47"/>
      <c r="AE108" s="47"/>
      <c r="AF108" s="47"/>
      <c r="AG108" s="47"/>
      <c r="AH108" s="47"/>
      <c r="AI108" s="47"/>
      <c r="AJ108" s="47"/>
      <c r="AK108" s="29">
        <f t="shared" si="31"/>
        <v>0</v>
      </c>
      <c r="AL108" s="30">
        <f t="shared" si="22"/>
        <v>0</v>
      </c>
      <c r="AM108" s="31">
        <f t="shared" si="32"/>
        <v>0</v>
      </c>
      <c r="AN108" s="32">
        <f t="shared" si="33"/>
        <v>0</v>
      </c>
      <c r="AO108" s="49"/>
      <c r="AP108" s="50"/>
      <c r="AQ108" s="50"/>
      <c r="AR108" s="49"/>
      <c r="AS108" s="47"/>
      <c r="AT108" s="47"/>
      <c r="AU108" s="49"/>
      <c r="AV108" s="47"/>
      <c r="AW108" s="52"/>
      <c r="AX108" s="36" t="str">
        <f>IFERROR(VLOOKUP(D108,リスト!$B$2:$E$18,4, FALSE), "")</f>
        <v/>
      </c>
      <c r="AY108" s="37" t="str">
        <f t="shared" si="23"/>
        <v/>
      </c>
      <c r="AZ108" s="38" t="str" cm="1">
        <f t="array" ref="AZ108">IF(ISBLANK(D108),"",IF(ISNUMBER(MATCH(D108,リスト!$B$19:$B$31,0)),IF(COUNTIF(F108:N108,"〇")&gt;1,"error",INDEX(リスト!$B$19:$M$31,MATCH(D108,リスト!$B$19:$B$31,0),IF(COUNTIF(F108:N108,"〇")=0,4,MATCH("〇",F108:N108,0)+3))),AX108*AY108))</f>
        <v/>
      </c>
      <c r="BA108" s="39">
        <f t="shared" si="24"/>
        <v>0</v>
      </c>
      <c r="BB108" s="39">
        <f t="shared" si="25"/>
        <v>0</v>
      </c>
      <c r="BC108" s="39">
        <f t="shared" si="26"/>
        <v>0</v>
      </c>
      <c r="BD108" s="39">
        <f t="shared" si="27"/>
        <v>0</v>
      </c>
      <c r="BE108" s="39">
        <f t="shared" si="28"/>
        <v>0</v>
      </c>
    </row>
    <row r="109" spans="2:57" ht="30" customHeight="1" x14ac:dyDescent="0.2">
      <c r="B109" s="43">
        <v>101</v>
      </c>
      <c r="C109" s="45"/>
      <c r="D109" s="45"/>
      <c r="E109" s="46"/>
      <c r="F109" s="47"/>
      <c r="G109" s="47"/>
      <c r="H109" s="47"/>
      <c r="I109" s="47"/>
      <c r="J109" s="47"/>
      <c r="K109" s="47"/>
      <c r="L109" s="47"/>
      <c r="M109" s="47"/>
      <c r="N109" s="48"/>
      <c r="O109" s="28" t="str">
        <f>IF(D109="", "", IF(COUNTIF(リスト!$B$2:$D$31, D109)&gt;=1, "光熱費", ""))</f>
        <v/>
      </c>
      <c r="P109" s="47"/>
      <c r="Q109" s="47"/>
      <c r="R109" s="47"/>
      <c r="S109" s="47"/>
      <c r="T109" s="47"/>
      <c r="U109" s="47"/>
      <c r="V109" s="47"/>
      <c r="W109" s="47"/>
      <c r="X109" s="47"/>
      <c r="Y109" s="29">
        <f t="shared" si="29"/>
        <v>0</v>
      </c>
      <c r="Z109" s="30">
        <f t="shared" si="30"/>
        <v>0</v>
      </c>
      <c r="AA109" s="28" t="str">
        <f>IF(D109="", "", VLOOKUP(D109, リスト!$B$2:$D$31, 3, FALSE))</f>
        <v/>
      </c>
      <c r="AB109" s="47"/>
      <c r="AC109" s="47"/>
      <c r="AD109" s="47"/>
      <c r="AE109" s="47"/>
      <c r="AF109" s="47"/>
      <c r="AG109" s="47"/>
      <c r="AH109" s="47"/>
      <c r="AI109" s="47"/>
      <c r="AJ109" s="47"/>
      <c r="AK109" s="29">
        <f t="shared" si="31"/>
        <v>0</v>
      </c>
      <c r="AL109" s="30">
        <f t="shared" si="22"/>
        <v>0</v>
      </c>
      <c r="AM109" s="31">
        <f t="shared" si="32"/>
        <v>0</v>
      </c>
      <c r="AN109" s="32">
        <f t="shared" si="33"/>
        <v>0</v>
      </c>
      <c r="AO109" s="49"/>
      <c r="AP109" s="50"/>
      <c r="AQ109" s="50"/>
      <c r="AR109" s="49"/>
      <c r="AS109" s="47"/>
      <c r="AT109" s="47"/>
      <c r="AU109" s="49"/>
      <c r="AV109" s="47"/>
      <c r="AW109" s="52"/>
      <c r="AX109" s="36" t="str">
        <f>IFERROR(VLOOKUP(D109,リスト!$B$2:$E$18,4, FALSE), "")</f>
        <v/>
      </c>
      <c r="AY109" s="37" t="str">
        <f t="shared" si="23"/>
        <v/>
      </c>
      <c r="AZ109" s="38" t="str" cm="1">
        <f t="array" ref="AZ109">IF(ISBLANK(D109),"",IF(ISNUMBER(MATCH(D109,リスト!$B$19:$B$31,0)),IF(COUNTIF(F109:N109,"〇")&gt;1,"error",INDEX(リスト!$B$19:$M$31,MATCH(D109,リスト!$B$19:$B$31,0),IF(COUNTIF(F109:N109,"〇")=0,4,MATCH("〇",F109:N109,0)+3))),AX109*AY109))</f>
        <v/>
      </c>
      <c r="BA109" s="39">
        <f t="shared" si="24"/>
        <v>0</v>
      </c>
      <c r="BB109" s="39">
        <f t="shared" si="25"/>
        <v>0</v>
      </c>
      <c r="BC109" s="39">
        <f t="shared" si="26"/>
        <v>0</v>
      </c>
      <c r="BD109" s="39">
        <f t="shared" si="27"/>
        <v>0</v>
      </c>
      <c r="BE109" s="39">
        <f t="shared" si="28"/>
        <v>0</v>
      </c>
    </row>
    <row r="110" spans="2:57" ht="30" customHeight="1" x14ac:dyDescent="0.2">
      <c r="B110" s="43">
        <v>102</v>
      </c>
      <c r="C110" s="45"/>
      <c r="D110" s="45"/>
      <c r="E110" s="46"/>
      <c r="F110" s="47"/>
      <c r="G110" s="47"/>
      <c r="H110" s="47"/>
      <c r="I110" s="47"/>
      <c r="J110" s="47"/>
      <c r="K110" s="47"/>
      <c r="L110" s="47"/>
      <c r="M110" s="47"/>
      <c r="N110" s="48"/>
      <c r="O110" s="28" t="str">
        <f>IF(D110="", "", IF(COUNTIF(リスト!$B$2:$D$31, D110)&gt;=1, "光熱費", ""))</f>
        <v/>
      </c>
      <c r="P110" s="47"/>
      <c r="Q110" s="47"/>
      <c r="R110" s="47"/>
      <c r="S110" s="47"/>
      <c r="T110" s="47"/>
      <c r="U110" s="47"/>
      <c r="V110" s="47"/>
      <c r="W110" s="47"/>
      <c r="X110" s="47"/>
      <c r="Y110" s="29">
        <f t="shared" si="29"/>
        <v>0</v>
      </c>
      <c r="Z110" s="30">
        <f t="shared" si="30"/>
        <v>0</v>
      </c>
      <c r="AA110" s="28" t="str">
        <f>IF(D110="", "", VLOOKUP(D110, リスト!$B$2:$D$31, 3, FALSE))</f>
        <v/>
      </c>
      <c r="AB110" s="47"/>
      <c r="AC110" s="47"/>
      <c r="AD110" s="47"/>
      <c r="AE110" s="47"/>
      <c r="AF110" s="47"/>
      <c r="AG110" s="47"/>
      <c r="AH110" s="47"/>
      <c r="AI110" s="47"/>
      <c r="AJ110" s="47"/>
      <c r="AK110" s="29">
        <f t="shared" si="31"/>
        <v>0</v>
      </c>
      <c r="AL110" s="30">
        <f t="shared" si="22"/>
        <v>0</v>
      </c>
      <c r="AM110" s="31">
        <f t="shared" si="32"/>
        <v>0</v>
      </c>
      <c r="AN110" s="32">
        <f t="shared" si="33"/>
        <v>0</v>
      </c>
      <c r="AO110" s="49"/>
      <c r="AP110" s="50"/>
      <c r="AQ110" s="50"/>
      <c r="AR110" s="49"/>
      <c r="AS110" s="47"/>
      <c r="AT110" s="47"/>
      <c r="AU110" s="49"/>
      <c r="AV110" s="47"/>
      <c r="AW110" s="52"/>
      <c r="AX110" s="36" t="str">
        <f>IFERROR(VLOOKUP(D110,リスト!$B$2:$E$18,4, FALSE), "")</f>
        <v/>
      </c>
      <c r="AY110" s="37" t="str">
        <f t="shared" si="23"/>
        <v/>
      </c>
      <c r="AZ110" s="38" t="str" cm="1">
        <f t="array" ref="AZ110">IF(ISBLANK(D110),"",IF(ISNUMBER(MATCH(D110,リスト!$B$19:$B$31,0)),IF(COUNTIF(F110:N110,"〇")&gt;1,"error",INDEX(リスト!$B$19:$M$31,MATCH(D110,リスト!$B$19:$B$31,0),IF(COUNTIF(F110:N110,"〇")=0,4,MATCH("〇",F110:N110,0)+3))),AX110*AY110))</f>
        <v/>
      </c>
      <c r="BA110" s="39">
        <f t="shared" si="24"/>
        <v>0</v>
      </c>
      <c r="BB110" s="39">
        <f t="shared" si="25"/>
        <v>0</v>
      </c>
      <c r="BC110" s="39">
        <f t="shared" si="26"/>
        <v>0</v>
      </c>
      <c r="BD110" s="39">
        <f t="shared" si="27"/>
        <v>0</v>
      </c>
      <c r="BE110" s="39">
        <f t="shared" si="28"/>
        <v>0</v>
      </c>
    </row>
    <row r="111" spans="2:57" ht="30" customHeight="1" x14ac:dyDescent="0.2">
      <c r="B111" s="43">
        <v>103</v>
      </c>
      <c r="C111" s="45"/>
      <c r="D111" s="45"/>
      <c r="E111" s="46"/>
      <c r="F111" s="47"/>
      <c r="G111" s="47"/>
      <c r="H111" s="47"/>
      <c r="I111" s="47"/>
      <c r="J111" s="47"/>
      <c r="K111" s="47"/>
      <c r="L111" s="47"/>
      <c r="M111" s="47"/>
      <c r="N111" s="48"/>
      <c r="O111" s="28" t="str">
        <f>IF(D111="", "", IF(COUNTIF(リスト!$B$2:$D$31, D111)&gt;=1, "光熱費", ""))</f>
        <v/>
      </c>
      <c r="P111" s="47"/>
      <c r="Q111" s="47"/>
      <c r="R111" s="47"/>
      <c r="S111" s="47"/>
      <c r="T111" s="47"/>
      <c r="U111" s="47"/>
      <c r="V111" s="47"/>
      <c r="W111" s="47"/>
      <c r="X111" s="47"/>
      <c r="Y111" s="29">
        <f t="shared" si="29"/>
        <v>0</v>
      </c>
      <c r="Z111" s="30">
        <f t="shared" si="30"/>
        <v>0</v>
      </c>
      <c r="AA111" s="28" t="str">
        <f>IF(D111="", "", VLOOKUP(D111, リスト!$B$2:$D$31, 3, FALSE))</f>
        <v/>
      </c>
      <c r="AB111" s="47"/>
      <c r="AC111" s="47"/>
      <c r="AD111" s="47"/>
      <c r="AE111" s="47"/>
      <c r="AF111" s="47"/>
      <c r="AG111" s="47"/>
      <c r="AH111" s="47"/>
      <c r="AI111" s="47"/>
      <c r="AJ111" s="47"/>
      <c r="AK111" s="29">
        <f t="shared" si="31"/>
        <v>0</v>
      </c>
      <c r="AL111" s="30">
        <f t="shared" si="22"/>
        <v>0</v>
      </c>
      <c r="AM111" s="31">
        <f t="shared" si="32"/>
        <v>0</v>
      </c>
      <c r="AN111" s="32">
        <f t="shared" si="33"/>
        <v>0</v>
      </c>
      <c r="AO111" s="49"/>
      <c r="AP111" s="50"/>
      <c r="AQ111" s="50"/>
      <c r="AR111" s="49"/>
      <c r="AS111" s="47"/>
      <c r="AT111" s="47"/>
      <c r="AU111" s="49"/>
      <c r="AV111" s="47"/>
      <c r="AW111" s="52"/>
      <c r="AX111" s="36" t="str">
        <f>IFERROR(VLOOKUP(D111,リスト!$B$2:$E$18,4, FALSE), "")</f>
        <v/>
      </c>
      <c r="AY111" s="37" t="str">
        <f t="shared" si="23"/>
        <v/>
      </c>
      <c r="AZ111" s="38" t="str" cm="1">
        <f t="array" ref="AZ111">IF(ISBLANK(D111),"",IF(ISNUMBER(MATCH(D111,リスト!$B$19:$B$31,0)),IF(COUNTIF(F111:N111,"〇")&gt;1,"error",INDEX(リスト!$B$19:$M$31,MATCH(D111,リスト!$B$19:$B$31,0),IF(COUNTIF(F111:N111,"〇")=0,4,MATCH("〇",F111:N111,0)+3))),AX111*AY111))</f>
        <v/>
      </c>
      <c r="BA111" s="39">
        <f t="shared" si="24"/>
        <v>0</v>
      </c>
      <c r="BB111" s="39">
        <f t="shared" si="25"/>
        <v>0</v>
      </c>
      <c r="BC111" s="39">
        <f t="shared" si="26"/>
        <v>0</v>
      </c>
      <c r="BD111" s="39">
        <f t="shared" si="27"/>
        <v>0</v>
      </c>
      <c r="BE111" s="39">
        <f t="shared" si="28"/>
        <v>0</v>
      </c>
    </row>
    <row r="112" spans="2:57" ht="30" customHeight="1" x14ac:dyDescent="0.2">
      <c r="B112" s="43">
        <v>104</v>
      </c>
      <c r="C112" s="45"/>
      <c r="D112" s="45"/>
      <c r="E112" s="46"/>
      <c r="F112" s="47"/>
      <c r="G112" s="47"/>
      <c r="H112" s="47"/>
      <c r="I112" s="47"/>
      <c r="J112" s="47"/>
      <c r="K112" s="47"/>
      <c r="L112" s="47"/>
      <c r="M112" s="47"/>
      <c r="N112" s="48"/>
      <c r="O112" s="28" t="str">
        <f>IF(D112="", "", IF(COUNTIF(リスト!$B$2:$D$31, D112)&gt;=1, "光熱費", ""))</f>
        <v/>
      </c>
      <c r="P112" s="47"/>
      <c r="Q112" s="47"/>
      <c r="R112" s="47"/>
      <c r="S112" s="47"/>
      <c r="T112" s="47"/>
      <c r="U112" s="47"/>
      <c r="V112" s="47"/>
      <c r="W112" s="47"/>
      <c r="X112" s="47"/>
      <c r="Y112" s="29">
        <f t="shared" si="29"/>
        <v>0</v>
      </c>
      <c r="Z112" s="30">
        <f t="shared" si="30"/>
        <v>0</v>
      </c>
      <c r="AA112" s="28" t="str">
        <f>IF(D112="", "", VLOOKUP(D112, リスト!$B$2:$D$31, 3, FALSE))</f>
        <v/>
      </c>
      <c r="AB112" s="47"/>
      <c r="AC112" s="47"/>
      <c r="AD112" s="47"/>
      <c r="AE112" s="47"/>
      <c r="AF112" s="47"/>
      <c r="AG112" s="47"/>
      <c r="AH112" s="47"/>
      <c r="AI112" s="47"/>
      <c r="AJ112" s="47"/>
      <c r="AK112" s="29">
        <f t="shared" si="31"/>
        <v>0</v>
      </c>
      <c r="AL112" s="30">
        <f t="shared" si="22"/>
        <v>0</v>
      </c>
      <c r="AM112" s="31">
        <f t="shared" si="32"/>
        <v>0</v>
      </c>
      <c r="AN112" s="32">
        <f t="shared" si="33"/>
        <v>0</v>
      </c>
      <c r="AO112" s="49"/>
      <c r="AP112" s="50"/>
      <c r="AQ112" s="50"/>
      <c r="AR112" s="49"/>
      <c r="AS112" s="47"/>
      <c r="AT112" s="47"/>
      <c r="AU112" s="49"/>
      <c r="AV112" s="47"/>
      <c r="AW112" s="52"/>
      <c r="AX112" s="36" t="str">
        <f>IFERROR(VLOOKUP(D112,リスト!$B$2:$E$18,4, FALSE), "")</f>
        <v/>
      </c>
      <c r="AY112" s="37" t="str">
        <f t="shared" si="23"/>
        <v/>
      </c>
      <c r="AZ112" s="38" t="str" cm="1">
        <f t="array" ref="AZ112">IF(ISBLANK(D112),"",IF(ISNUMBER(MATCH(D112,リスト!$B$19:$B$31,0)),IF(COUNTIF(F112:N112,"〇")&gt;1,"error",INDEX(リスト!$B$19:$M$31,MATCH(D112,リスト!$B$19:$B$31,0),IF(COUNTIF(F112:N112,"〇")=0,4,MATCH("〇",F112:N112,0)+3))),AX112*AY112))</f>
        <v/>
      </c>
      <c r="BA112" s="39">
        <f t="shared" si="24"/>
        <v>0</v>
      </c>
      <c r="BB112" s="39">
        <f t="shared" si="25"/>
        <v>0</v>
      </c>
      <c r="BC112" s="39">
        <f t="shared" si="26"/>
        <v>0</v>
      </c>
      <c r="BD112" s="39">
        <f t="shared" si="27"/>
        <v>0</v>
      </c>
      <c r="BE112" s="39">
        <f t="shared" si="28"/>
        <v>0</v>
      </c>
    </row>
    <row r="113" spans="2:57" ht="30" customHeight="1" x14ac:dyDescent="0.2">
      <c r="B113" s="43">
        <v>105</v>
      </c>
      <c r="C113" s="45"/>
      <c r="D113" s="45"/>
      <c r="E113" s="46"/>
      <c r="F113" s="47"/>
      <c r="G113" s="47"/>
      <c r="H113" s="47"/>
      <c r="I113" s="47"/>
      <c r="J113" s="47"/>
      <c r="K113" s="47"/>
      <c r="L113" s="47"/>
      <c r="M113" s="47"/>
      <c r="N113" s="48"/>
      <c r="O113" s="28" t="str">
        <f>IF(D113="", "", IF(COUNTIF(リスト!$B$2:$D$31, D113)&gt;=1, "光熱費", ""))</f>
        <v/>
      </c>
      <c r="P113" s="47"/>
      <c r="Q113" s="47"/>
      <c r="R113" s="47"/>
      <c r="S113" s="47"/>
      <c r="T113" s="47"/>
      <c r="U113" s="47"/>
      <c r="V113" s="47"/>
      <c r="W113" s="47"/>
      <c r="X113" s="47"/>
      <c r="Y113" s="29">
        <f t="shared" si="29"/>
        <v>0</v>
      </c>
      <c r="Z113" s="30">
        <f t="shared" si="30"/>
        <v>0</v>
      </c>
      <c r="AA113" s="28" t="str">
        <f>IF(D113="", "", VLOOKUP(D113, リスト!$B$2:$D$31, 3, FALSE))</f>
        <v/>
      </c>
      <c r="AB113" s="47"/>
      <c r="AC113" s="47"/>
      <c r="AD113" s="47"/>
      <c r="AE113" s="47"/>
      <c r="AF113" s="47"/>
      <c r="AG113" s="47"/>
      <c r="AH113" s="47"/>
      <c r="AI113" s="47"/>
      <c r="AJ113" s="47"/>
      <c r="AK113" s="29">
        <f t="shared" si="31"/>
        <v>0</v>
      </c>
      <c r="AL113" s="30">
        <f t="shared" si="22"/>
        <v>0</v>
      </c>
      <c r="AM113" s="31">
        <f t="shared" si="32"/>
        <v>0</v>
      </c>
      <c r="AN113" s="32">
        <f t="shared" si="33"/>
        <v>0</v>
      </c>
      <c r="AO113" s="49"/>
      <c r="AP113" s="50"/>
      <c r="AQ113" s="50"/>
      <c r="AR113" s="49"/>
      <c r="AS113" s="47"/>
      <c r="AT113" s="47"/>
      <c r="AU113" s="49"/>
      <c r="AV113" s="47"/>
      <c r="AW113" s="52"/>
      <c r="AX113" s="36" t="str">
        <f>IFERROR(VLOOKUP(D113,リスト!$B$2:$E$18,4, FALSE), "")</f>
        <v/>
      </c>
      <c r="AY113" s="37" t="str">
        <f t="shared" si="23"/>
        <v/>
      </c>
      <c r="AZ113" s="38" t="str" cm="1">
        <f t="array" ref="AZ113">IF(ISBLANK(D113),"",IF(ISNUMBER(MATCH(D113,リスト!$B$19:$B$31,0)),IF(COUNTIF(F113:N113,"〇")&gt;1,"error",INDEX(リスト!$B$19:$M$31,MATCH(D113,リスト!$B$19:$B$31,0),IF(COUNTIF(F113:N113,"〇")=0,4,MATCH("〇",F113:N113,0)+3))),AX113*AY113))</f>
        <v/>
      </c>
      <c r="BA113" s="39">
        <f t="shared" si="24"/>
        <v>0</v>
      </c>
      <c r="BB113" s="39">
        <f t="shared" si="25"/>
        <v>0</v>
      </c>
      <c r="BC113" s="39">
        <f t="shared" si="26"/>
        <v>0</v>
      </c>
      <c r="BD113" s="39">
        <f t="shared" si="27"/>
        <v>0</v>
      </c>
      <c r="BE113" s="39">
        <f t="shared" si="28"/>
        <v>0</v>
      </c>
    </row>
    <row r="114" spans="2:57" ht="30" customHeight="1" x14ac:dyDescent="0.2">
      <c r="B114" s="43">
        <v>106</v>
      </c>
      <c r="C114" s="45"/>
      <c r="D114" s="45"/>
      <c r="E114" s="46"/>
      <c r="F114" s="47"/>
      <c r="G114" s="47"/>
      <c r="H114" s="47"/>
      <c r="I114" s="47"/>
      <c r="J114" s="47"/>
      <c r="K114" s="47"/>
      <c r="L114" s="47"/>
      <c r="M114" s="47"/>
      <c r="N114" s="48"/>
      <c r="O114" s="28" t="str">
        <f>IF(D114="", "", IF(COUNTIF(リスト!$B$2:$D$31, D114)&gt;=1, "光熱費", ""))</f>
        <v/>
      </c>
      <c r="P114" s="47"/>
      <c r="Q114" s="47"/>
      <c r="R114" s="47"/>
      <c r="S114" s="47"/>
      <c r="T114" s="47"/>
      <c r="U114" s="47"/>
      <c r="V114" s="47"/>
      <c r="W114" s="47"/>
      <c r="X114" s="47"/>
      <c r="Y114" s="29">
        <f t="shared" si="29"/>
        <v>0</v>
      </c>
      <c r="Z114" s="30">
        <f t="shared" si="30"/>
        <v>0</v>
      </c>
      <c r="AA114" s="28" t="str">
        <f>IF(D114="", "", VLOOKUP(D114, リスト!$B$2:$D$31, 3, FALSE))</f>
        <v/>
      </c>
      <c r="AB114" s="47"/>
      <c r="AC114" s="47"/>
      <c r="AD114" s="47"/>
      <c r="AE114" s="47"/>
      <c r="AF114" s="47"/>
      <c r="AG114" s="47"/>
      <c r="AH114" s="47"/>
      <c r="AI114" s="47"/>
      <c r="AJ114" s="47"/>
      <c r="AK114" s="29">
        <f t="shared" si="31"/>
        <v>0</v>
      </c>
      <c r="AL114" s="30">
        <f t="shared" si="22"/>
        <v>0</v>
      </c>
      <c r="AM114" s="31">
        <f t="shared" si="32"/>
        <v>0</v>
      </c>
      <c r="AN114" s="32">
        <f t="shared" si="33"/>
        <v>0</v>
      </c>
      <c r="AO114" s="49"/>
      <c r="AP114" s="50"/>
      <c r="AQ114" s="50"/>
      <c r="AR114" s="49"/>
      <c r="AS114" s="47"/>
      <c r="AT114" s="47"/>
      <c r="AU114" s="49"/>
      <c r="AV114" s="47"/>
      <c r="AW114" s="52"/>
      <c r="AX114" s="36" t="str">
        <f>IFERROR(VLOOKUP(D114,リスト!$B$2:$E$18,4, FALSE), "")</f>
        <v/>
      </c>
      <c r="AY114" s="37" t="str">
        <f t="shared" si="23"/>
        <v/>
      </c>
      <c r="AZ114" s="38" t="str" cm="1">
        <f t="array" ref="AZ114">IF(ISBLANK(D114),"",IF(ISNUMBER(MATCH(D114,リスト!$B$19:$B$31,0)),IF(COUNTIF(F114:N114,"〇")&gt;1,"error",INDEX(リスト!$B$19:$M$31,MATCH(D114,リスト!$B$19:$B$31,0),IF(COUNTIF(F114:N114,"〇")=0,4,MATCH("〇",F114:N114,0)+3))),AX114*AY114))</f>
        <v/>
      </c>
      <c r="BA114" s="39">
        <f t="shared" si="24"/>
        <v>0</v>
      </c>
      <c r="BB114" s="39">
        <f t="shared" si="25"/>
        <v>0</v>
      </c>
      <c r="BC114" s="39">
        <f t="shared" si="26"/>
        <v>0</v>
      </c>
      <c r="BD114" s="39">
        <f t="shared" si="27"/>
        <v>0</v>
      </c>
      <c r="BE114" s="39">
        <f t="shared" si="28"/>
        <v>0</v>
      </c>
    </row>
    <row r="115" spans="2:57" ht="30" customHeight="1" x14ac:dyDescent="0.2">
      <c r="B115" s="43">
        <v>107</v>
      </c>
      <c r="C115" s="45"/>
      <c r="D115" s="45"/>
      <c r="E115" s="46"/>
      <c r="F115" s="47"/>
      <c r="G115" s="47"/>
      <c r="H115" s="47"/>
      <c r="I115" s="47"/>
      <c r="J115" s="47"/>
      <c r="K115" s="47"/>
      <c r="L115" s="47"/>
      <c r="M115" s="47"/>
      <c r="N115" s="48"/>
      <c r="O115" s="28" t="str">
        <f>IF(D115="", "", IF(COUNTIF(リスト!$B$2:$D$31, D115)&gt;=1, "光熱費", ""))</f>
        <v/>
      </c>
      <c r="P115" s="47"/>
      <c r="Q115" s="47"/>
      <c r="R115" s="47"/>
      <c r="S115" s="47"/>
      <c r="T115" s="47"/>
      <c r="U115" s="47"/>
      <c r="V115" s="47"/>
      <c r="W115" s="47"/>
      <c r="X115" s="47"/>
      <c r="Y115" s="29">
        <f t="shared" si="29"/>
        <v>0</v>
      </c>
      <c r="Z115" s="30">
        <f t="shared" si="30"/>
        <v>0</v>
      </c>
      <c r="AA115" s="28" t="str">
        <f>IF(D115="", "", VLOOKUP(D115, リスト!$B$2:$D$31, 3, FALSE))</f>
        <v/>
      </c>
      <c r="AB115" s="47"/>
      <c r="AC115" s="47"/>
      <c r="AD115" s="47"/>
      <c r="AE115" s="47"/>
      <c r="AF115" s="47"/>
      <c r="AG115" s="47"/>
      <c r="AH115" s="47"/>
      <c r="AI115" s="47"/>
      <c r="AJ115" s="47"/>
      <c r="AK115" s="29">
        <f t="shared" si="31"/>
        <v>0</v>
      </c>
      <c r="AL115" s="30">
        <f t="shared" si="22"/>
        <v>0</v>
      </c>
      <c r="AM115" s="31">
        <f t="shared" si="32"/>
        <v>0</v>
      </c>
      <c r="AN115" s="32">
        <f t="shared" si="33"/>
        <v>0</v>
      </c>
      <c r="AO115" s="49"/>
      <c r="AP115" s="50"/>
      <c r="AQ115" s="50"/>
      <c r="AR115" s="49"/>
      <c r="AS115" s="47"/>
      <c r="AT115" s="47"/>
      <c r="AU115" s="49"/>
      <c r="AV115" s="47"/>
      <c r="AW115" s="52"/>
      <c r="AX115" s="36" t="str">
        <f>IFERROR(VLOOKUP(D115,リスト!$B$2:$E$18,4, FALSE), "")</f>
        <v/>
      </c>
      <c r="AY115" s="37" t="str">
        <f t="shared" si="23"/>
        <v/>
      </c>
      <c r="AZ115" s="38" t="str" cm="1">
        <f t="array" ref="AZ115">IF(ISBLANK(D115),"",IF(ISNUMBER(MATCH(D115,リスト!$B$19:$B$31,0)),IF(COUNTIF(F115:N115,"〇")&gt;1,"error",INDEX(リスト!$B$19:$M$31,MATCH(D115,リスト!$B$19:$B$31,0),IF(COUNTIF(F115:N115,"〇")=0,4,MATCH("〇",F115:N115,0)+3))),AX115*AY115))</f>
        <v/>
      </c>
      <c r="BA115" s="39">
        <f t="shared" si="24"/>
        <v>0</v>
      </c>
      <c r="BB115" s="39">
        <f t="shared" si="25"/>
        <v>0</v>
      </c>
      <c r="BC115" s="39">
        <f t="shared" si="26"/>
        <v>0</v>
      </c>
      <c r="BD115" s="39">
        <f t="shared" si="27"/>
        <v>0</v>
      </c>
      <c r="BE115" s="39">
        <f t="shared" si="28"/>
        <v>0</v>
      </c>
    </row>
    <row r="116" spans="2:57" ht="30" customHeight="1" x14ac:dyDescent="0.2">
      <c r="B116" s="43">
        <v>108</v>
      </c>
      <c r="C116" s="45"/>
      <c r="D116" s="45"/>
      <c r="E116" s="46"/>
      <c r="F116" s="47"/>
      <c r="G116" s="47"/>
      <c r="H116" s="47"/>
      <c r="I116" s="47"/>
      <c r="J116" s="47"/>
      <c r="K116" s="47"/>
      <c r="L116" s="47"/>
      <c r="M116" s="47"/>
      <c r="N116" s="48"/>
      <c r="O116" s="28" t="str">
        <f>IF(D116="", "", IF(COUNTIF(リスト!$B$2:$D$31, D116)&gt;=1, "光熱費", ""))</f>
        <v/>
      </c>
      <c r="P116" s="47"/>
      <c r="Q116" s="47"/>
      <c r="R116" s="47"/>
      <c r="S116" s="47"/>
      <c r="T116" s="47"/>
      <c r="U116" s="47"/>
      <c r="V116" s="47"/>
      <c r="W116" s="47"/>
      <c r="X116" s="47"/>
      <c r="Y116" s="29">
        <f t="shared" si="29"/>
        <v>0</v>
      </c>
      <c r="Z116" s="30">
        <f t="shared" si="30"/>
        <v>0</v>
      </c>
      <c r="AA116" s="28" t="str">
        <f>IF(D116="", "", VLOOKUP(D116, リスト!$B$2:$D$31, 3, FALSE))</f>
        <v/>
      </c>
      <c r="AB116" s="47"/>
      <c r="AC116" s="47"/>
      <c r="AD116" s="47"/>
      <c r="AE116" s="47"/>
      <c r="AF116" s="47"/>
      <c r="AG116" s="47"/>
      <c r="AH116" s="47"/>
      <c r="AI116" s="47"/>
      <c r="AJ116" s="47"/>
      <c r="AK116" s="29">
        <f t="shared" si="31"/>
        <v>0</v>
      </c>
      <c r="AL116" s="30">
        <f t="shared" si="22"/>
        <v>0</v>
      </c>
      <c r="AM116" s="31">
        <f t="shared" si="32"/>
        <v>0</v>
      </c>
      <c r="AN116" s="32">
        <f t="shared" si="33"/>
        <v>0</v>
      </c>
      <c r="AO116" s="49"/>
      <c r="AP116" s="50"/>
      <c r="AQ116" s="50"/>
      <c r="AR116" s="49"/>
      <c r="AS116" s="47"/>
      <c r="AT116" s="47"/>
      <c r="AU116" s="49"/>
      <c r="AV116" s="47"/>
      <c r="AW116" s="52"/>
      <c r="AX116" s="36" t="str">
        <f>IFERROR(VLOOKUP(D116,リスト!$B$2:$E$18,4, FALSE), "")</f>
        <v/>
      </c>
      <c r="AY116" s="37" t="str">
        <f t="shared" si="23"/>
        <v/>
      </c>
      <c r="AZ116" s="38" t="str" cm="1">
        <f t="array" ref="AZ116">IF(ISBLANK(D116),"",IF(ISNUMBER(MATCH(D116,リスト!$B$19:$B$31,0)),IF(COUNTIF(F116:N116,"〇")&gt;1,"error",INDEX(リスト!$B$19:$M$31,MATCH(D116,リスト!$B$19:$B$31,0),IF(COUNTIF(F116:N116,"〇")=0,4,MATCH("〇",F116:N116,0)+3))),AX116*AY116))</f>
        <v/>
      </c>
      <c r="BA116" s="39">
        <f t="shared" si="24"/>
        <v>0</v>
      </c>
      <c r="BB116" s="39">
        <f t="shared" si="25"/>
        <v>0</v>
      </c>
      <c r="BC116" s="39">
        <f t="shared" si="26"/>
        <v>0</v>
      </c>
      <c r="BD116" s="39">
        <f t="shared" si="27"/>
        <v>0</v>
      </c>
      <c r="BE116" s="39">
        <f t="shared" si="28"/>
        <v>0</v>
      </c>
    </row>
    <row r="117" spans="2:57" ht="30" customHeight="1" x14ac:dyDescent="0.2">
      <c r="B117" s="43">
        <v>109</v>
      </c>
      <c r="C117" s="45"/>
      <c r="D117" s="45"/>
      <c r="E117" s="46"/>
      <c r="F117" s="47"/>
      <c r="G117" s="47"/>
      <c r="H117" s="47"/>
      <c r="I117" s="47"/>
      <c r="J117" s="47"/>
      <c r="K117" s="47"/>
      <c r="L117" s="47"/>
      <c r="M117" s="47"/>
      <c r="N117" s="48"/>
      <c r="O117" s="28" t="str">
        <f>IF(D117="", "", IF(COUNTIF(リスト!$B$2:$D$31, D117)&gt;=1, "光熱費", ""))</f>
        <v/>
      </c>
      <c r="P117" s="47"/>
      <c r="Q117" s="47"/>
      <c r="R117" s="47"/>
      <c r="S117" s="47"/>
      <c r="T117" s="47"/>
      <c r="U117" s="47"/>
      <c r="V117" s="47"/>
      <c r="W117" s="47"/>
      <c r="X117" s="47"/>
      <c r="Y117" s="29">
        <f t="shared" si="29"/>
        <v>0</v>
      </c>
      <c r="Z117" s="30">
        <f t="shared" si="30"/>
        <v>0</v>
      </c>
      <c r="AA117" s="28" t="str">
        <f>IF(D117="", "", VLOOKUP(D117, リスト!$B$2:$D$31, 3, FALSE))</f>
        <v/>
      </c>
      <c r="AB117" s="47"/>
      <c r="AC117" s="47"/>
      <c r="AD117" s="47"/>
      <c r="AE117" s="47"/>
      <c r="AF117" s="47"/>
      <c r="AG117" s="47"/>
      <c r="AH117" s="47"/>
      <c r="AI117" s="47"/>
      <c r="AJ117" s="47"/>
      <c r="AK117" s="29">
        <f t="shared" si="31"/>
        <v>0</v>
      </c>
      <c r="AL117" s="30">
        <f t="shared" si="22"/>
        <v>0</v>
      </c>
      <c r="AM117" s="31">
        <f t="shared" si="32"/>
        <v>0</v>
      </c>
      <c r="AN117" s="32">
        <f t="shared" si="33"/>
        <v>0</v>
      </c>
      <c r="AO117" s="49"/>
      <c r="AP117" s="50"/>
      <c r="AQ117" s="50"/>
      <c r="AR117" s="49"/>
      <c r="AS117" s="47"/>
      <c r="AT117" s="47"/>
      <c r="AU117" s="49"/>
      <c r="AV117" s="47"/>
      <c r="AW117" s="52"/>
      <c r="AX117" s="36" t="str">
        <f>IFERROR(VLOOKUP(D117,リスト!$B$2:$E$18,4, FALSE), "")</f>
        <v/>
      </c>
      <c r="AY117" s="37" t="str">
        <f t="shared" si="23"/>
        <v/>
      </c>
      <c r="AZ117" s="38" t="str" cm="1">
        <f t="array" ref="AZ117">IF(ISBLANK(D117),"",IF(ISNUMBER(MATCH(D117,リスト!$B$19:$B$31,0)),IF(COUNTIF(F117:N117,"〇")&gt;1,"error",INDEX(リスト!$B$19:$M$31,MATCH(D117,リスト!$B$19:$B$31,0),IF(COUNTIF(F117:N117,"〇")=0,4,MATCH("〇",F117:N117,0)+3))),AX117*AY117))</f>
        <v/>
      </c>
      <c r="BA117" s="39">
        <f t="shared" si="24"/>
        <v>0</v>
      </c>
      <c r="BB117" s="39">
        <f t="shared" si="25"/>
        <v>0</v>
      </c>
      <c r="BC117" s="39">
        <f t="shared" si="26"/>
        <v>0</v>
      </c>
      <c r="BD117" s="39">
        <f t="shared" si="27"/>
        <v>0</v>
      </c>
      <c r="BE117" s="39">
        <f t="shared" si="28"/>
        <v>0</v>
      </c>
    </row>
    <row r="118" spans="2:57" ht="30" customHeight="1" x14ac:dyDescent="0.2">
      <c r="B118" s="43">
        <v>110</v>
      </c>
      <c r="C118" s="45"/>
      <c r="D118" s="45"/>
      <c r="E118" s="46"/>
      <c r="F118" s="47"/>
      <c r="G118" s="47"/>
      <c r="H118" s="47"/>
      <c r="I118" s="47"/>
      <c r="J118" s="47"/>
      <c r="K118" s="47"/>
      <c r="L118" s="47"/>
      <c r="M118" s="47"/>
      <c r="N118" s="48"/>
      <c r="O118" s="28" t="str">
        <f>IF(D118="", "", IF(COUNTIF(リスト!$B$2:$D$31, D118)&gt;=1, "光熱費", ""))</f>
        <v/>
      </c>
      <c r="P118" s="47"/>
      <c r="Q118" s="47"/>
      <c r="R118" s="47"/>
      <c r="S118" s="47"/>
      <c r="T118" s="47"/>
      <c r="U118" s="47"/>
      <c r="V118" s="47"/>
      <c r="W118" s="47"/>
      <c r="X118" s="47"/>
      <c r="Y118" s="29">
        <f t="shared" si="29"/>
        <v>0</v>
      </c>
      <c r="Z118" s="30">
        <f t="shared" si="30"/>
        <v>0</v>
      </c>
      <c r="AA118" s="28" t="str">
        <f>IF(D118="", "", VLOOKUP(D118, リスト!$B$2:$D$31, 3, FALSE))</f>
        <v/>
      </c>
      <c r="AB118" s="47"/>
      <c r="AC118" s="47"/>
      <c r="AD118" s="47"/>
      <c r="AE118" s="47"/>
      <c r="AF118" s="47"/>
      <c r="AG118" s="47"/>
      <c r="AH118" s="47"/>
      <c r="AI118" s="47"/>
      <c r="AJ118" s="47"/>
      <c r="AK118" s="29">
        <f t="shared" si="31"/>
        <v>0</v>
      </c>
      <c r="AL118" s="30">
        <f t="shared" si="22"/>
        <v>0</v>
      </c>
      <c r="AM118" s="31">
        <f t="shared" si="32"/>
        <v>0</v>
      </c>
      <c r="AN118" s="32">
        <f t="shared" si="33"/>
        <v>0</v>
      </c>
      <c r="AO118" s="49"/>
      <c r="AP118" s="50"/>
      <c r="AQ118" s="50"/>
      <c r="AR118" s="49"/>
      <c r="AS118" s="47"/>
      <c r="AT118" s="47"/>
      <c r="AU118" s="49"/>
      <c r="AV118" s="47"/>
      <c r="AW118" s="52"/>
      <c r="AX118" s="36" t="str">
        <f>IFERROR(VLOOKUP(D118,リスト!$B$2:$E$18,4, FALSE), "")</f>
        <v/>
      </c>
      <c r="AY118" s="37" t="str">
        <f t="shared" si="23"/>
        <v/>
      </c>
      <c r="AZ118" s="38" t="str" cm="1">
        <f t="array" ref="AZ118">IF(ISBLANK(D118),"",IF(ISNUMBER(MATCH(D118,リスト!$B$19:$B$31,0)),IF(COUNTIF(F118:N118,"〇")&gt;1,"error",INDEX(リスト!$B$19:$M$31,MATCH(D118,リスト!$B$19:$B$31,0),IF(COUNTIF(F118:N118,"〇")=0,4,MATCH("〇",F118:N118,0)+3))),AX118*AY118))</f>
        <v/>
      </c>
      <c r="BA118" s="39">
        <f t="shared" si="24"/>
        <v>0</v>
      </c>
      <c r="BB118" s="39">
        <f t="shared" si="25"/>
        <v>0</v>
      </c>
      <c r="BC118" s="39">
        <f t="shared" si="26"/>
        <v>0</v>
      </c>
      <c r="BD118" s="39">
        <f t="shared" si="27"/>
        <v>0</v>
      </c>
      <c r="BE118" s="39">
        <f t="shared" si="28"/>
        <v>0</v>
      </c>
    </row>
    <row r="119" spans="2:57" ht="30" customHeight="1" x14ac:dyDescent="0.2">
      <c r="B119" s="43">
        <v>111</v>
      </c>
      <c r="C119" s="45"/>
      <c r="D119" s="45"/>
      <c r="E119" s="46"/>
      <c r="F119" s="47"/>
      <c r="G119" s="47"/>
      <c r="H119" s="47"/>
      <c r="I119" s="47"/>
      <c r="J119" s="47"/>
      <c r="K119" s="47"/>
      <c r="L119" s="47"/>
      <c r="M119" s="47"/>
      <c r="N119" s="48"/>
      <c r="O119" s="28" t="str">
        <f>IF(D119="", "", IF(COUNTIF(リスト!$B$2:$D$31, D119)&gt;=1, "光熱費", ""))</f>
        <v/>
      </c>
      <c r="P119" s="47"/>
      <c r="Q119" s="47"/>
      <c r="R119" s="47"/>
      <c r="S119" s="47"/>
      <c r="T119" s="47"/>
      <c r="U119" s="47"/>
      <c r="V119" s="47"/>
      <c r="W119" s="47"/>
      <c r="X119" s="47"/>
      <c r="Y119" s="29">
        <f t="shared" si="29"/>
        <v>0</v>
      </c>
      <c r="Z119" s="30">
        <f t="shared" si="30"/>
        <v>0</v>
      </c>
      <c r="AA119" s="28" t="str">
        <f>IF(D119="", "", VLOOKUP(D119, リスト!$B$2:$D$31, 3, FALSE))</f>
        <v/>
      </c>
      <c r="AB119" s="47"/>
      <c r="AC119" s="47"/>
      <c r="AD119" s="47"/>
      <c r="AE119" s="47"/>
      <c r="AF119" s="47"/>
      <c r="AG119" s="47"/>
      <c r="AH119" s="47"/>
      <c r="AI119" s="47"/>
      <c r="AJ119" s="47"/>
      <c r="AK119" s="29">
        <f t="shared" si="31"/>
        <v>0</v>
      </c>
      <c r="AL119" s="30">
        <f t="shared" si="22"/>
        <v>0</v>
      </c>
      <c r="AM119" s="31">
        <f t="shared" si="32"/>
        <v>0</v>
      </c>
      <c r="AN119" s="32">
        <f t="shared" si="33"/>
        <v>0</v>
      </c>
      <c r="AO119" s="49"/>
      <c r="AP119" s="50"/>
      <c r="AQ119" s="50"/>
      <c r="AR119" s="49"/>
      <c r="AS119" s="47"/>
      <c r="AT119" s="47"/>
      <c r="AU119" s="49"/>
      <c r="AV119" s="47"/>
      <c r="AW119" s="52"/>
      <c r="AX119" s="36" t="str">
        <f>IFERROR(VLOOKUP(D119,リスト!$B$2:$E$18,4, FALSE), "")</f>
        <v/>
      </c>
      <c r="AY119" s="37" t="str">
        <f t="shared" si="23"/>
        <v/>
      </c>
      <c r="AZ119" s="38" t="str" cm="1">
        <f t="array" ref="AZ119">IF(ISBLANK(D119),"",IF(ISNUMBER(MATCH(D119,リスト!$B$19:$B$31,0)),IF(COUNTIF(F119:N119,"〇")&gt;1,"error",INDEX(リスト!$B$19:$M$31,MATCH(D119,リスト!$B$19:$B$31,0),IF(COUNTIF(F119:N119,"〇")=0,4,MATCH("〇",F119:N119,0)+3))),AX119*AY119))</f>
        <v/>
      </c>
      <c r="BA119" s="39">
        <f t="shared" si="24"/>
        <v>0</v>
      </c>
      <c r="BB119" s="39">
        <f t="shared" si="25"/>
        <v>0</v>
      </c>
      <c r="BC119" s="39">
        <f t="shared" si="26"/>
        <v>0</v>
      </c>
      <c r="BD119" s="39">
        <f t="shared" si="27"/>
        <v>0</v>
      </c>
      <c r="BE119" s="39">
        <f t="shared" si="28"/>
        <v>0</v>
      </c>
    </row>
    <row r="120" spans="2:57" ht="30" customHeight="1" x14ac:dyDescent="0.2">
      <c r="B120" s="43">
        <v>112</v>
      </c>
      <c r="C120" s="45"/>
      <c r="D120" s="45"/>
      <c r="E120" s="46"/>
      <c r="F120" s="47"/>
      <c r="G120" s="47"/>
      <c r="H120" s="47"/>
      <c r="I120" s="47"/>
      <c r="J120" s="47"/>
      <c r="K120" s="47"/>
      <c r="L120" s="47"/>
      <c r="M120" s="47"/>
      <c r="N120" s="48"/>
      <c r="O120" s="28" t="str">
        <f>IF(D120="", "", IF(COUNTIF(リスト!$B$2:$D$31, D120)&gt;=1, "光熱費", ""))</f>
        <v/>
      </c>
      <c r="P120" s="47"/>
      <c r="Q120" s="47"/>
      <c r="R120" s="47"/>
      <c r="S120" s="47"/>
      <c r="T120" s="47"/>
      <c r="U120" s="47"/>
      <c r="V120" s="47"/>
      <c r="W120" s="47"/>
      <c r="X120" s="47"/>
      <c r="Y120" s="29">
        <f t="shared" si="29"/>
        <v>0</v>
      </c>
      <c r="Z120" s="30">
        <f t="shared" si="30"/>
        <v>0</v>
      </c>
      <c r="AA120" s="28" t="str">
        <f>IF(D120="", "", VLOOKUP(D120, リスト!$B$2:$D$31, 3, FALSE))</f>
        <v/>
      </c>
      <c r="AB120" s="47"/>
      <c r="AC120" s="47"/>
      <c r="AD120" s="47"/>
      <c r="AE120" s="47"/>
      <c r="AF120" s="47"/>
      <c r="AG120" s="47"/>
      <c r="AH120" s="47"/>
      <c r="AI120" s="47"/>
      <c r="AJ120" s="47"/>
      <c r="AK120" s="29">
        <f t="shared" si="31"/>
        <v>0</v>
      </c>
      <c r="AL120" s="30">
        <f t="shared" si="22"/>
        <v>0</v>
      </c>
      <c r="AM120" s="31">
        <f t="shared" si="32"/>
        <v>0</v>
      </c>
      <c r="AN120" s="32">
        <f t="shared" si="33"/>
        <v>0</v>
      </c>
      <c r="AO120" s="49"/>
      <c r="AP120" s="50"/>
      <c r="AQ120" s="50"/>
      <c r="AR120" s="49"/>
      <c r="AS120" s="47"/>
      <c r="AT120" s="47"/>
      <c r="AU120" s="49"/>
      <c r="AV120" s="47"/>
      <c r="AW120" s="52"/>
      <c r="AX120" s="36" t="str">
        <f>IFERROR(VLOOKUP(D120,リスト!$B$2:$E$18,4, FALSE), "")</f>
        <v/>
      </c>
      <c r="AY120" s="37" t="str">
        <f t="shared" si="23"/>
        <v/>
      </c>
      <c r="AZ120" s="38" t="str" cm="1">
        <f t="array" ref="AZ120">IF(ISBLANK(D120),"",IF(ISNUMBER(MATCH(D120,リスト!$B$19:$B$31,0)),IF(COUNTIF(F120:N120,"〇")&gt;1,"error",INDEX(リスト!$B$19:$M$31,MATCH(D120,リスト!$B$19:$B$31,0),IF(COUNTIF(F120:N120,"〇")=0,4,MATCH("〇",F120:N120,0)+3))),AX120*AY120))</f>
        <v/>
      </c>
      <c r="BA120" s="39">
        <f t="shared" si="24"/>
        <v>0</v>
      </c>
      <c r="BB120" s="39">
        <f t="shared" si="25"/>
        <v>0</v>
      </c>
      <c r="BC120" s="39">
        <f t="shared" si="26"/>
        <v>0</v>
      </c>
      <c r="BD120" s="39">
        <f t="shared" si="27"/>
        <v>0</v>
      </c>
      <c r="BE120" s="39">
        <f t="shared" si="28"/>
        <v>0</v>
      </c>
    </row>
    <row r="121" spans="2:57" ht="30" customHeight="1" x14ac:dyDescent="0.2">
      <c r="B121" s="43">
        <v>113</v>
      </c>
      <c r="C121" s="45"/>
      <c r="D121" s="45"/>
      <c r="E121" s="46"/>
      <c r="F121" s="47"/>
      <c r="G121" s="47"/>
      <c r="H121" s="47"/>
      <c r="I121" s="47"/>
      <c r="J121" s="47"/>
      <c r="K121" s="47"/>
      <c r="L121" s="47"/>
      <c r="M121" s="47"/>
      <c r="N121" s="48"/>
      <c r="O121" s="28" t="str">
        <f>IF(D121="", "", IF(COUNTIF(リスト!$B$2:$D$31, D121)&gt;=1, "光熱費", ""))</f>
        <v/>
      </c>
      <c r="P121" s="47"/>
      <c r="Q121" s="47"/>
      <c r="R121" s="47"/>
      <c r="S121" s="47"/>
      <c r="T121" s="47"/>
      <c r="U121" s="47"/>
      <c r="V121" s="47"/>
      <c r="W121" s="47"/>
      <c r="X121" s="47"/>
      <c r="Y121" s="29">
        <f t="shared" si="29"/>
        <v>0</v>
      </c>
      <c r="Z121" s="30">
        <f t="shared" si="30"/>
        <v>0</v>
      </c>
      <c r="AA121" s="28" t="str">
        <f>IF(D121="", "", VLOOKUP(D121, リスト!$B$2:$D$31, 3, FALSE))</f>
        <v/>
      </c>
      <c r="AB121" s="47"/>
      <c r="AC121" s="47"/>
      <c r="AD121" s="47"/>
      <c r="AE121" s="47"/>
      <c r="AF121" s="47"/>
      <c r="AG121" s="47"/>
      <c r="AH121" s="47"/>
      <c r="AI121" s="47"/>
      <c r="AJ121" s="47"/>
      <c r="AK121" s="29">
        <f t="shared" si="31"/>
        <v>0</v>
      </c>
      <c r="AL121" s="30">
        <f t="shared" si="22"/>
        <v>0</v>
      </c>
      <c r="AM121" s="31">
        <f t="shared" si="32"/>
        <v>0</v>
      </c>
      <c r="AN121" s="32">
        <f t="shared" si="33"/>
        <v>0</v>
      </c>
      <c r="AO121" s="49"/>
      <c r="AP121" s="50"/>
      <c r="AQ121" s="50"/>
      <c r="AR121" s="49"/>
      <c r="AS121" s="47"/>
      <c r="AT121" s="47"/>
      <c r="AU121" s="49"/>
      <c r="AV121" s="47"/>
      <c r="AW121" s="52"/>
      <c r="AX121" s="36" t="str">
        <f>IFERROR(VLOOKUP(D121,リスト!$B$2:$E$18,4, FALSE), "")</f>
        <v/>
      </c>
      <c r="AY121" s="37" t="str">
        <f t="shared" si="23"/>
        <v/>
      </c>
      <c r="AZ121" s="38" t="str" cm="1">
        <f t="array" ref="AZ121">IF(ISBLANK(D121),"",IF(ISNUMBER(MATCH(D121,リスト!$B$19:$B$31,0)),IF(COUNTIF(F121:N121,"〇")&gt;1,"error",INDEX(リスト!$B$19:$M$31,MATCH(D121,リスト!$B$19:$B$31,0),IF(COUNTIF(F121:N121,"〇")=0,4,MATCH("〇",F121:N121,0)+3))),AX121*AY121))</f>
        <v/>
      </c>
      <c r="BA121" s="39">
        <f t="shared" si="24"/>
        <v>0</v>
      </c>
      <c r="BB121" s="39">
        <f t="shared" si="25"/>
        <v>0</v>
      </c>
      <c r="BC121" s="39">
        <f t="shared" si="26"/>
        <v>0</v>
      </c>
      <c r="BD121" s="39">
        <f t="shared" si="27"/>
        <v>0</v>
      </c>
      <c r="BE121" s="39">
        <f t="shared" si="28"/>
        <v>0</v>
      </c>
    </row>
    <row r="122" spans="2:57" ht="30" customHeight="1" x14ac:dyDescent="0.2">
      <c r="B122" s="43">
        <v>114</v>
      </c>
      <c r="C122" s="45"/>
      <c r="D122" s="45"/>
      <c r="E122" s="46"/>
      <c r="F122" s="47"/>
      <c r="G122" s="47"/>
      <c r="H122" s="47"/>
      <c r="I122" s="47"/>
      <c r="J122" s="47"/>
      <c r="K122" s="47"/>
      <c r="L122" s="47"/>
      <c r="M122" s="47"/>
      <c r="N122" s="48"/>
      <c r="O122" s="28" t="str">
        <f>IF(D122="", "", IF(COUNTIF(リスト!$B$2:$D$31, D122)&gt;=1, "光熱費", ""))</f>
        <v/>
      </c>
      <c r="P122" s="47"/>
      <c r="Q122" s="47"/>
      <c r="R122" s="47"/>
      <c r="S122" s="47"/>
      <c r="T122" s="47"/>
      <c r="U122" s="47"/>
      <c r="V122" s="47"/>
      <c r="W122" s="47"/>
      <c r="X122" s="47"/>
      <c r="Y122" s="29">
        <f t="shared" si="29"/>
        <v>0</v>
      </c>
      <c r="Z122" s="30">
        <f t="shared" si="30"/>
        <v>0</v>
      </c>
      <c r="AA122" s="28" t="str">
        <f>IF(D122="", "", VLOOKUP(D122, リスト!$B$2:$D$31, 3, FALSE))</f>
        <v/>
      </c>
      <c r="AB122" s="47"/>
      <c r="AC122" s="47"/>
      <c r="AD122" s="47"/>
      <c r="AE122" s="47"/>
      <c r="AF122" s="47"/>
      <c r="AG122" s="47"/>
      <c r="AH122" s="47"/>
      <c r="AI122" s="47"/>
      <c r="AJ122" s="47"/>
      <c r="AK122" s="29">
        <f t="shared" si="31"/>
        <v>0</v>
      </c>
      <c r="AL122" s="30">
        <f t="shared" si="22"/>
        <v>0</v>
      </c>
      <c r="AM122" s="31">
        <f t="shared" si="32"/>
        <v>0</v>
      </c>
      <c r="AN122" s="32">
        <f t="shared" si="33"/>
        <v>0</v>
      </c>
      <c r="AO122" s="49"/>
      <c r="AP122" s="50"/>
      <c r="AQ122" s="50"/>
      <c r="AR122" s="49"/>
      <c r="AS122" s="47"/>
      <c r="AT122" s="47"/>
      <c r="AU122" s="49"/>
      <c r="AV122" s="47"/>
      <c r="AW122" s="52"/>
      <c r="AX122" s="36" t="str">
        <f>IFERROR(VLOOKUP(D122,リスト!$B$2:$E$18,4, FALSE), "")</f>
        <v/>
      </c>
      <c r="AY122" s="37" t="str">
        <f t="shared" si="23"/>
        <v/>
      </c>
      <c r="AZ122" s="38" t="str" cm="1">
        <f t="array" ref="AZ122">IF(ISBLANK(D122),"",IF(ISNUMBER(MATCH(D122,リスト!$B$19:$B$31,0)),IF(COUNTIF(F122:N122,"〇")&gt;1,"error",INDEX(リスト!$B$19:$M$31,MATCH(D122,リスト!$B$19:$B$31,0),IF(COUNTIF(F122:N122,"〇")=0,4,MATCH("〇",F122:N122,0)+3))),AX122*AY122))</f>
        <v/>
      </c>
      <c r="BA122" s="39">
        <f t="shared" si="24"/>
        <v>0</v>
      </c>
      <c r="BB122" s="39">
        <f t="shared" si="25"/>
        <v>0</v>
      </c>
      <c r="BC122" s="39">
        <f t="shared" si="26"/>
        <v>0</v>
      </c>
      <c r="BD122" s="39">
        <f t="shared" si="27"/>
        <v>0</v>
      </c>
      <c r="BE122" s="39">
        <f t="shared" si="28"/>
        <v>0</v>
      </c>
    </row>
    <row r="123" spans="2:57" ht="30" customHeight="1" x14ac:dyDescent="0.2">
      <c r="B123" s="43">
        <v>115</v>
      </c>
      <c r="C123" s="45"/>
      <c r="D123" s="45"/>
      <c r="E123" s="46"/>
      <c r="F123" s="47"/>
      <c r="G123" s="47"/>
      <c r="H123" s="47"/>
      <c r="I123" s="47"/>
      <c r="J123" s="47"/>
      <c r="K123" s="47"/>
      <c r="L123" s="47"/>
      <c r="M123" s="47"/>
      <c r="N123" s="48"/>
      <c r="O123" s="28" t="str">
        <f>IF(D123="", "", IF(COUNTIF(リスト!$B$2:$D$31, D123)&gt;=1, "光熱費", ""))</f>
        <v/>
      </c>
      <c r="P123" s="47"/>
      <c r="Q123" s="47"/>
      <c r="R123" s="47"/>
      <c r="S123" s="47"/>
      <c r="T123" s="47"/>
      <c r="U123" s="47"/>
      <c r="V123" s="47"/>
      <c r="W123" s="47"/>
      <c r="X123" s="47"/>
      <c r="Y123" s="29">
        <f t="shared" si="29"/>
        <v>0</v>
      </c>
      <c r="Z123" s="30">
        <f t="shared" si="30"/>
        <v>0</v>
      </c>
      <c r="AA123" s="28" t="str">
        <f>IF(D123="", "", VLOOKUP(D123, リスト!$B$2:$D$31, 3, FALSE))</f>
        <v/>
      </c>
      <c r="AB123" s="47"/>
      <c r="AC123" s="47"/>
      <c r="AD123" s="47"/>
      <c r="AE123" s="47"/>
      <c r="AF123" s="47"/>
      <c r="AG123" s="47"/>
      <c r="AH123" s="47"/>
      <c r="AI123" s="47"/>
      <c r="AJ123" s="47"/>
      <c r="AK123" s="29">
        <f t="shared" si="31"/>
        <v>0</v>
      </c>
      <c r="AL123" s="30">
        <f t="shared" si="22"/>
        <v>0</v>
      </c>
      <c r="AM123" s="31">
        <f t="shared" si="32"/>
        <v>0</v>
      </c>
      <c r="AN123" s="32">
        <f t="shared" si="33"/>
        <v>0</v>
      </c>
      <c r="AO123" s="49"/>
      <c r="AP123" s="50"/>
      <c r="AQ123" s="50"/>
      <c r="AR123" s="49"/>
      <c r="AS123" s="47"/>
      <c r="AT123" s="47"/>
      <c r="AU123" s="49"/>
      <c r="AV123" s="47"/>
      <c r="AW123" s="52"/>
      <c r="AX123" s="36" t="str">
        <f>IFERROR(VLOOKUP(D123,リスト!$B$2:$E$18,4, FALSE), "")</f>
        <v/>
      </c>
      <c r="AY123" s="37" t="str">
        <f t="shared" si="23"/>
        <v/>
      </c>
      <c r="AZ123" s="38" t="str" cm="1">
        <f t="array" ref="AZ123">IF(ISBLANK(D123),"",IF(ISNUMBER(MATCH(D123,リスト!$B$19:$B$31,0)),IF(COUNTIF(F123:N123,"〇")&gt;1,"error",INDEX(リスト!$B$19:$M$31,MATCH(D123,リスト!$B$19:$B$31,0),IF(COUNTIF(F123:N123,"〇")=0,4,MATCH("〇",F123:N123,0)+3))),AX123*AY123))</f>
        <v/>
      </c>
      <c r="BA123" s="39">
        <f t="shared" si="24"/>
        <v>0</v>
      </c>
      <c r="BB123" s="39">
        <f t="shared" si="25"/>
        <v>0</v>
      </c>
      <c r="BC123" s="39">
        <f t="shared" si="26"/>
        <v>0</v>
      </c>
      <c r="BD123" s="39">
        <f t="shared" si="27"/>
        <v>0</v>
      </c>
      <c r="BE123" s="39">
        <f t="shared" si="28"/>
        <v>0</v>
      </c>
    </row>
    <row r="124" spans="2:57" ht="30" customHeight="1" x14ac:dyDescent="0.2">
      <c r="B124" s="43">
        <v>116</v>
      </c>
      <c r="C124" s="45"/>
      <c r="D124" s="45"/>
      <c r="E124" s="46"/>
      <c r="F124" s="47"/>
      <c r="G124" s="47"/>
      <c r="H124" s="47"/>
      <c r="I124" s="47"/>
      <c r="J124" s="47"/>
      <c r="K124" s="47"/>
      <c r="L124" s="47"/>
      <c r="M124" s="47"/>
      <c r="N124" s="48"/>
      <c r="O124" s="28" t="str">
        <f>IF(D124="", "", IF(COUNTIF(リスト!$B$2:$D$31, D124)&gt;=1, "光熱費", ""))</f>
        <v/>
      </c>
      <c r="P124" s="47"/>
      <c r="Q124" s="47"/>
      <c r="R124" s="47"/>
      <c r="S124" s="47"/>
      <c r="T124" s="47"/>
      <c r="U124" s="47"/>
      <c r="V124" s="47"/>
      <c r="W124" s="47"/>
      <c r="X124" s="47"/>
      <c r="Y124" s="29">
        <f t="shared" si="29"/>
        <v>0</v>
      </c>
      <c r="Z124" s="30">
        <f t="shared" si="30"/>
        <v>0</v>
      </c>
      <c r="AA124" s="28" t="str">
        <f>IF(D124="", "", VLOOKUP(D124, リスト!$B$2:$D$31, 3, FALSE))</f>
        <v/>
      </c>
      <c r="AB124" s="47"/>
      <c r="AC124" s="47"/>
      <c r="AD124" s="47"/>
      <c r="AE124" s="47"/>
      <c r="AF124" s="47"/>
      <c r="AG124" s="47"/>
      <c r="AH124" s="47"/>
      <c r="AI124" s="47"/>
      <c r="AJ124" s="47"/>
      <c r="AK124" s="29">
        <f t="shared" si="31"/>
        <v>0</v>
      </c>
      <c r="AL124" s="30">
        <f t="shared" si="22"/>
        <v>0</v>
      </c>
      <c r="AM124" s="31">
        <f t="shared" si="32"/>
        <v>0</v>
      </c>
      <c r="AN124" s="32">
        <f t="shared" si="33"/>
        <v>0</v>
      </c>
      <c r="AO124" s="49"/>
      <c r="AP124" s="50"/>
      <c r="AQ124" s="50"/>
      <c r="AR124" s="49"/>
      <c r="AS124" s="47"/>
      <c r="AT124" s="47"/>
      <c r="AU124" s="49"/>
      <c r="AV124" s="47"/>
      <c r="AW124" s="52"/>
      <c r="AX124" s="36" t="str">
        <f>IFERROR(VLOOKUP(D124,リスト!$B$2:$E$18,4, FALSE), "")</f>
        <v/>
      </c>
      <c r="AY124" s="37" t="str">
        <f t="shared" si="23"/>
        <v/>
      </c>
      <c r="AZ124" s="38" t="str" cm="1">
        <f t="array" ref="AZ124">IF(ISBLANK(D124),"",IF(ISNUMBER(MATCH(D124,リスト!$B$19:$B$31,0)),IF(COUNTIF(F124:N124,"〇")&gt;1,"error",INDEX(リスト!$B$19:$M$31,MATCH(D124,リスト!$B$19:$B$31,0),IF(COUNTIF(F124:N124,"〇")=0,4,MATCH("〇",F124:N124,0)+3))),AX124*AY124))</f>
        <v/>
      </c>
      <c r="BA124" s="39">
        <f t="shared" si="24"/>
        <v>0</v>
      </c>
      <c r="BB124" s="39">
        <f t="shared" si="25"/>
        <v>0</v>
      </c>
      <c r="BC124" s="39">
        <f t="shared" si="26"/>
        <v>0</v>
      </c>
      <c r="BD124" s="39">
        <f t="shared" si="27"/>
        <v>0</v>
      </c>
      <c r="BE124" s="39">
        <f t="shared" si="28"/>
        <v>0</v>
      </c>
    </row>
    <row r="125" spans="2:57" ht="30" customHeight="1" x14ac:dyDescent="0.2">
      <c r="B125" s="43">
        <v>117</v>
      </c>
      <c r="C125" s="45"/>
      <c r="D125" s="45"/>
      <c r="E125" s="46"/>
      <c r="F125" s="47"/>
      <c r="G125" s="47"/>
      <c r="H125" s="47"/>
      <c r="I125" s="47"/>
      <c r="J125" s="47"/>
      <c r="K125" s="47"/>
      <c r="L125" s="47"/>
      <c r="M125" s="47"/>
      <c r="N125" s="48"/>
      <c r="O125" s="28" t="str">
        <f>IF(D125="", "", IF(COUNTIF(リスト!$B$2:$D$31, D125)&gt;=1, "光熱費", ""))</f>
        <v/>
      </c>
      <c r="P125" s="47"/>
      <c r="Q125" s="47"/>
      <c r="R125" s="47"/>
      <c r="S125" s="47"/>
      <c r="T125" s="47"/>
      <c r="U125" s="47"/>
      <c r="V125" s="47"/>
      <c r="W125" s="47"/>
      <c r="X125" s="47"/>
      <c r="Y125" s="29">
        <f t="shared" si="29"/>
        <v>0</v>
      </c>
      <c r="Z125" s="30">
        <f t="shared" si="30"/>
        <v>0</v>
      </c>
      <c r="AA125" s="28" t="str">
        <f>IF(D125="", "", VLOOKUP(D125, リスト!$B$2:$D$31, 3, FALSE))</f>
        <v/>
      </c>
      <c r="AB125" s="47"/>
      <c r="AC125" s="47"/>
      <c r="AD125" s="47"/>
      <c r="AE125" s="47"/>
      <c r="AF125" s="47"/>
      <c r="AG125" s="47"/>
      <c r="AH125" s="47"/>
      <c r="AI125" s="47"/>
      <c r="AJ125" s="47"/>
      <c r="AK125" s="29">
        <f t="shared" si="31"/>
        <v>0</v>
      </c>
      <c r="AL125" s="30">
        <f t="shared" si="22"/>
        <v>0</v>
      </c>
      <c r="AM125" s="31">
        <f t="shared" si="32"/>
        <v>0</v>
      </c>
      <c r="AN125" s="32">
        <f t="shared" si="33"/>
        <v>0</v>
      </c>
      <c r="AO125" s="49"/>
      <c r="AP125" s="50"/>
      <c r="AQ125" s="50"/>
      <c r="AR125" s="49"/>
      <c r="AS125" s="47"/>
      <c r="AT125" s="47"/>
      <c r="AU125" s="49"/>
      <c r="AV125" s="47"/>
      <c r="AW125" s="52"/>
      <c r="AX125" s="36" t="str">
        <f>IFERROR(VLOOKUP(D125,リスト!$B$2:$E$18,4, FALSE), "")</f>
        <v/>
      </c>
      <c r="AY125" s="37" t="str">
        <f t="shared" si="23"/>
        <v/>
      </c>
      <c r="AZ125" s="38" t="str" cm="1">
        <f t="array" ref="AZ125">IF(ISBLANK(D125),"",IF(ISNUMBER(MATCH(D125,リスト!$B$19:$B$31,0)),IF(COUNTIF(F125:N125,"〇")&gt;1,"error",INDEX(リスト!$B$19:$M$31,MATCH(D125,リスト!$B$19:$B$31,0),IF(COUNTIF(F125:N125,"〇")=0,4,MATCH("〇",F125:N125,0)+3))),AX125*AY125))</f>
        <v/>
      </c>
      <c r="BA125" s="39">
        <f t="shared" si="24"/>
        <v>0</v>
      </c>
      <c r="BB125" s="39">
        <f t="shared" si="25"/>
        <v>0</v>
      </c>
      <c r="BC125" s="39">
        <f t="shared" si="26"/>
        <v>0</v>
      </c>
      <c r="BD125" s="39">
        <f t="shared" si="27"/>
        <v>0</v>
      </c>
      <c r="BE125" s="39">
        <f t="shared" si="28"/>
        <v>0</v>
      </c>
    </row>
    <row r="126" spans="2:57" ht="30" customHeight="1" x14ac:dyDescent="0.2">
      <c r="B126" s="43">
        <v>118</v>
      </c>
      <c r="C126" s="45"/>
      <c r="D126" s="45"/>
      <c r="E126" s="46"/>
      <c r="F126" s="47"/>
      <c r="G126" s="47"/>
      <c r="H126" s="47"/>
      <c r="I126" s="47"/>
      <c r="J126" s="47"/>
      <c r="K126" s="47"/>
      <c r="L126" s="47"/>
      <c r="M126" s="47"/>
      <c r="N126" s="48"/>
      <c r="O126" s="28" t="str">
        <f>IF(D126="", "", IF(COUNTIF(リスト!$B$2:$D$31, D126)&gt;=1, "光熱費", ""))</f>
        <v/>
      </c>
      <c r="P126" s="47"/>
      <c r="Q126" s="47"/>
      <c r="R126" s="47"/>
      <c r="S126" s="47"/>
      <c r="T126" s="47"/>
      <c r="U126" s="47"/>
      <c r="V126" s="47"/>
      <c r="W126" s="47"/>
      <c r="X126" s="47"/>
      <c r="Y126" s="29">
        <f t="shared" si="29"/>
        <v>0</v>
      </c>
      <c r="Z126" s="30">
        <f t="shared" si="30"/>
        <v>0</v>
      </c>
      <c r="AA126" s="28" t="str">
        <f>IF(D126="", "", VLOOKUP(D126, リスト!$B$2:$D$31, 3, FALSE))</f>
        <v/>
      </c>
      <c r="AB126" s="47"/>
      <c r="AC126" s="47"/>
      <c r="AD126" s="47"/>
      <c r="AE126" s="47"/>
      <c r="AF126" s="47"/>
      <c r="AG126" s="47"/>
      <c r="AH126" s="47"/>
      <c r="AI126" s="47"/>
      <c r="AJ126" s="47"/>
      <c r="AK126" s="29">
        <f t="shared" si="31"/>
        <v>0</v>
      </c>
      <c r="AL126" s="30">
        <f t="shared" si="22"/>
        <v>0</v>
      </c>
      <c r="AM126" s="31">
        <f t="shared" si="32"/>
        <v>0</v>
      </c>
      <c r="AN126" s="32">
        <f t="shared" si="33"/>
        <v>0</v>
      </c>
      <c r="AO126" s="49"/>
      <c r="AP126" s="50"/>
      <c r="AQ126" s="50"/>
      <c r="AR126" s="49"/>
      <c r="AS126" s="47"/>
      <c r="AT126" s="47"/>
      <c r="AU126" s="49"/>
      <c r="AV126" s="47"/>
      <c r="AW126" s="52"/>
      <c r="AX126" s="36" t="str">
        <f>IFERROR(VLOOKUP(D126,リスト!$B$2:$E$18,4, FALSE), "")</f>
        <v/>
      </c>
      <c r="AY126" s="37" t="str">
        <f t="shared" si="23"/>
        <v/>
      </c>
      <c r="AZ126" s="38" t="str" cm="1">
        <f t="array" ref="AZ126">IF(ISBLANK(D126),"",IF(ISNUMBER(MATCH(D126,リスト!$B$19:$B$31,0)),IF(COUNTIF(F126:N126,"〇")&gt;1,"error",INDEX(リスト!$B$19:$M$31,MATCH(D126,リスト!$B$19:$B$31,0),IF(COUNTIF(F126:N126,"〇")=0,4,MATCH("〇",F126:N126,0)+3))),AX126*AY126))</f>
        <v/>
      </c>
      <c r="BA126" s="39">
        <f t="shared" si="24"/>
        <v>0</v>
      </c>
      <c r="BB126" s="39">
        <f t="shared" si="25"/>
        <v>0</v>
      </c>
      <c r="BC126" s="39">
        <f t="shared" si="26"/>
        <v>0</v>
      </c>
      <c r="BD126" s="39">
        <f t="shared" si="27"/>
        <v>0</v>
      </c>
      <c r="BE126" s="39">
        <f t="shared" si="28"/>
        <v>0</v>
      </c>
    </row>
    <row r="127" spans="2:57" ht="30" customHeight="1" x14ac:dyDescent="0.2">
      <c r="B127" s="43">
        <v>119</v>
      </c>
      <c r="C127" s="45"/>
      <c r="D127" s="45"/>
      <c r="E127" s="46"/>
      <c r="F127" s="47"/>
      <c r="G127" s="47"/>
      <c r="H127" s="47"/>
      <c r="I127" s="47"/>
      <c r="J127" s="47"/>
      <c r="K127" s="47"/>
      <c r="L127" s="47"/>
      <c r="M127" s="47"/>
      <c r="N127" s="48"/>
      <c r="O127" s="28" t="str">
        <f>IF(D127="", "", IF(COUNTIF(リスト!$B$2:$D$31, D127)&gt;=1, "光熱費", ""))</f>
        <v/>
      </c>
      <c r="P127" s="47"/>
      <c r="Q127" s="47"/>
      <c r="R127" s="47"/>
      <c r="S127" s="47"/>
      <c r="T127" s="47"/>
      <c r="U127" s="47"/>
      <c r="V127" s="47"/>
      <c r="W127" s="47"/>
      <c r="X127" s="47"/>
      <c r="Y127" s="29">
        <f t="shared" si="29"/>
        <v>0</v>
      </c>
      <c r="Z127" s="30">
        <f t="shared" si="30"/>
        <v>0</v>
      </c>
      <c r="AA127" s="28" t="str">
        <f>IF(D127="", "", VLOOKUP(D127, リスト!$B$2:$D$31, 3, FALSE))</f>
        <v/>
      </c>
      <c r="AB127" s="47"/>
      <c r="AC127" s="47"/>
      <c r="AD127" s="47"/>
      <c r="AE127" s="47"/>
      <c r="AF127" s="47"/>
      <c r="AG127" s="47"/>
      <c r="AH127" s="47"/>
      <c r="AI127" s="47"/>
      <c r="AJ127" s="47"/>
      <c r="AK127" s="29">
        <f t="shared" si="31"/>
        <v>0</v>
      </c>
      <c r="AL127" s="30">
        <f t="shared" si="22"/>
        <v>0</v>
      </c>
      <c r="AM127" s="31">
        <f t="shared" si="32"/>
        <v>0</v>
      </c>
      <c r="AN127" s="32">
        <f t="shared" si="33"/>
        <v>0</v>
      </c>
      <c r="AO127" s="49"/>
      <c r="AP127" s="50"/>
      <c r="AQ127" s="50"/>
      <c r="AR127" s="49"/>
      <c r="AS127" s="47"/>
      <c r="AT127" s="47"/>
      <c r="AU127" s="49"/>
      <c r="AV127" s="47"/>
      <c r="AW127" s="52"/>
      <c r="AX127" s="36" t="str">
        <f>IFERROR(VLOOKUP(D127,リスト!$B$2:$E$18,4, FALSE), "")</f>
        <v/>
      </c>
      <c r="AY127" s="37" t="str">
        <f t="shared" si="23"/>
        <v/>
      </c>
      <c r="AZ127" s="38" t="str" cm="1">
        <f t="array" ref="AZ127">IF(ISBLANK(D127),"",IF(ISNUMBER(MATCH(D127,リスト!$B$19:$B$31,0)),IF(COUNTIF(F127:N127,"〇")&gt;1,"error",INDEX(リスト!$B$19:$M$31,MATCH(D127,リスト!$B$19:$B$31,0),IF(COUNTIF(F127:N127,"〇")=0,4,MATCH("〇",F127:N127,0)+3))),AX127*AY127))</f>
        <v/>
      </c>
      <c r="BA127" s="39">
        <f t="shared" si="24"/>
        <v>0</v>
      </c>
      <c r="BB127" s="39">
        <f t="shared" si="25"/>
        <v>0</v>
      </c>
      <c r="BC127" s="39">
        <f t="shared" si="26"/>
        <v>0</v>
      </c>
      <c r="BD127" s="39">
        <f t="shared" si="27"/>
        <v>0</v>
      </c>
      <c r="BE127" s="39">
        <f t="shared" si="28"/>
        <v>0</v>
      </c>
    </row>
    <row r="128" spans="2:57" ht="30" customHeight="1" x14ac:dyDescent="0.2">
      <c r="B128" s="43">
        <v>120</v>
      </c>
      <c r="C128" s="45"/>
      <c r="D128" s="45"/>
      <c r="E128" s="46"/>
      <c r="F128" s="47"/>
      <c r="G128" s="47"/>
      <c r="H128" s="47"/>
      <c r="I128" s="47"/>
      <c r="J128" s="47"/>
      <c r="K128" s="47"/>
      <c r="L128" s="47"/>
      <c r="M128" s="47"/>
      <c r="N128" s="48"/>
      <c r="O128" s="28" t="str">
        <f>IF(D128="", "", IF(COUNTIF(リスト!$B$2:$D$31, D128)&gt;=1, "光熱費", ""))</f>
        <v/>
      </c>
      <c r="P128" s="47"/>
      <c r="Q128" s="47"/>
      <c r="R128" s="47"/>
      <c r="S128" s="47"/>
      <c r="T128" s="47"/>
      <c r="U128" s="47"/>
      <c r="V128" s="47"/>
      <c r="W128" s="47"/>
      <c r="X128" s="47"/>
      <c r="Y128" s="29">
        <f t="shared" si="29"/>
        <v>0</v>
      </c>
      <c r="Z128" s="30">
        <f t="shared" si="30"/>
        <v>0</v>
      </c>
      <c r="AA128" s="28" t="str">
        <f>IF(D128="", "", VLOOKUP(D128, リスト!$B$2:$D$31, 3, FALSE))</f>
        <v/>
      </c>
      <c r="AB128" s="47"/>
      <c r="AC128" s="47"/>
      <c r="AD128" s="47"/>
      <c r="AE128" s="47"/>
      <c r="AF128" s="47"/>
      <c r="AG128" s="47"/>
      <c r="AH128" s="47"/>
      <c r="AI128" s="47"/>
      <c r="AJ128" s="47"/>
      <c r="AK128" s="29">
        <f t="shared" si="31"/>
        <v>0</v>
      </c>
      <c r="AL128" s="30">
        <f t="shared" si="22"/>
        <v>0</v>
      </c>
      <c r="AM128" s="31">
        <f t="shared" si="32"/>
        <v>0</v>
      </c>
      <c r="AN128" s="32">
        <f t="shared" si="33"/>
        <v>0</v>
      </c>
      <c r="AO128" s="49"/>
      <c r="AP128" s="50"/>
      <c r="AQ128" s="50"/>
      <c r="AR128" s="49"/>
      <c r="AS128" s="47"/>
      <c r="AT128" s="47"/>
      <c r="AU128" s="49"/>
      <c r="AV128" s="47"/>
      <c r="AW128" s="52"/>
      <c r="AX128" s="36" t="str">
        <f>IFERROR(VLOOKUP(D128,リスト!$B$2:$E$18,4, FALSE), "")</f>
        <v/>
      </c>
      <c r="AY128" s="37" t="str">
        <f t="shared" si="23"/>
        <v/>
      </c>
      <c r="AZ128" s="38" t="str" cm="1">
        <f t="array" ref="AZ128">IF(ISBLANK(D128),"",IF(ISNUMBER(MATCH(D128,リスト!$B$19:$B$31,0)),IF(COUNTIF(F128:N128,"〇")&gt;1,"error",INDEX(リスト!$B$19:$M$31,MATCH(D128,リスト!$B$19:$B$31,0),IF(COUNTIF(F128:N128,"〇")=0,4,MATCH("〇",F128:N128,0)+3))),AX128*AY128))</f>
        <v/>
      </c>
      <c r="BA128" s="39">
        <f t="shared" si="24"/>
        <v>0</v>
      </c>
      <c r="BB128" s="39">
        <f t="shared" si="25"/>
        <v>0</v>
      </c>
      <c r="BC128" s="39">
        <f t="shared" si="26"/>
        <v>0</v>
      </c>
      <c r="BD128" s="39">
        <f t="shared" si="27"/>
        <v>0</v>
      </c>
      <c r="BE128" s="39">
        <f t="shared" si="28"/>
        <v>0</v>
      </c>
    </row>
    <row r="129" spans="2:57" ht="30" customHeight="1" x14ac:dyDescent="0.2">
      <c r="B129" s="43">
        <v>121</v>
      </c>
      <c r="C129" s="45"/>
      <c r="D129" s="45"/>
      <c r="E129" s="46"/>
      <c r="F129" s="47"/>
      <c r="G129" s="47"/>
      <c r="H129" s="47"/>
      <c r="I129" s="47"/>
      <c r="J129" s="47"/>
      <c r="K129" s="47"/>
      <c r="L129" s="47"/>
      <c r="M129" s="47"/>
      <c r="N129" s="48"/>
      <c r="O129" s="28" t="str">
        <f>IF(D129="", "", IF(COUNTIF(リスト!$B$2:$D$31, D129)&gt;=1, "光熱費", ""))</f>
        <v/>
      </c>
      <c r="P129" s="47"/>
      <c r="Q129" s="47"/>
      <c r="R129" s="47"/>
      <c r="S129" s="47"/>
      <c r="T129" s="47"/>
      <c r="U129" s="47"/>
      <c r="V129" s="47"/>
      <c r="W129" s="47"/>
      <c r="X129" s="47"/>
      <c r="Y129" s="29">
        <f t="shared" si="29"/>
        <v>0</v>
      </c>
      <c r="Z129" s="30">
        <f t="shared" si="30"/>
        <v>0</v>
      </c>
      <c r="AA129" s="28" t="str">
        <f>IF(D129="", "", VLOOKUP(D129, リスト!$B$2:$D$31, 3, FALSE))</f>
        <v/>
      </c>
      <c r="AB129" s="47"/>
      <c r="AC129" s="47"/>
      <c r="AD129" s="47"/>
      <c r="AE129" s="47"/>
      <c r="AF129" s="47"/>
      <c r="AG129" s="47"/>
      <c r="AH129" s="47"/>
      <c r="AI129" s="47"/>
      <c r="AJ129" s="47"/>
      <c r="AK129" s="29">
        <f t="shared" si="31"/>
        <v>0</v>
      </c>
      <c r="AL129" s="30">
        <f t="shared" si="22"/>
        <v>0</v>
      </c>
      <c r="AM129" s="31">
        <f t="shared" si="32"/>
        <v>0</v>
      </c>
      <c r="AN129" s="32">
        <f t="shared" si="33"/>
        <v>0</v>
      </c>
      <c r="AO129" s="49"/>
      <c r="AP129" s="50"/>
      <c r="AQ129" s="50"/>
      <c r="AR129" s="49"/>
      <c r="AS129" s="47"/>
      <c r="AT129" s="47"/>
      <c r="AU129" s="49"/>
      <c r="AV129" s="47"/>
      <c r="AW129" s="52"/>
      <c r="AX129" s="36" t="str">
        <f>IFERROR(VLOOKUP(D129,リスト!$B$2:$E$18,4, FALSE), "")</f>
        <v/>
      </c>
      <c r="AY129" s="37" t="str">
        <f t="shared" si="23"/>
        <v/>
      </c>
      <c r="AZ129" s="38" t="str" cm="1">
        <f t="array" ref="AZ129">IF(ISBLANK(D129),"",IF(ISNUMBER(MATCH(D129,リスト!$B$19:$B$31,0)),IF(COUNTIF(F129:N129,"〇")&gt;1,"error",INDEX(リスト!$B$19:$M$31,MATCH(D129,リスト!$B$19:$B$31,0),IF(COUNTIF(F129:N129,"〇")=0,4,MATCH("〇",F129:N129,0)+3))),AX129*AY129))</f>
        <v/>
      </c>
      <c r="BA129" s="39">
        <f t="shared" si="24"/>
        <v>0</v>
      </c>
      <c r="BB129" s="39">
        <f t="shared" si="25"/>
        <v>0</v>
      </c>
      <c r="BC129" s="39">
        <f t="shared" si="26"/>
        <v>0</v>
      </c>
      <c r="BD129" s="39">
        <f t="shared" si="27"/>
        <v>0</v>
      </c>
      <c r="BE129" s="39">
        <f t="shared" si="28"/>
        <v>0</v>
      </c>
    </row>
    <row r="130" spans="2:57" ht="30" customHeight="1" x14ac:dyDescent="0.2">
      <c r="B130" s="43">
        <v>122</v>
      </c>
      <c r="C130" s="45"/>
      <c r="D130" s="45"/>
      <c r="E130" s="46"/>
      <c r="F130" s="47"/>
      <c r="G130" s="47"/>
      <c r="H130" s="47"/>
      <c r="I130" s="47"/>
      <c r="J130" s="47"/>
      <c r="K130" s="47"/>
      <c r="L130" s="47"/>
      <c r="M130" s="47"/>
      <c r="N130" s="48"/>
      <c r="O130" s="28" t="str">
        <f>IF(D130="", "", IF(COUNTIF(リスト!$B$2:$D$31, D130)&gt;=1, "光熱費", ""))</f>
        <v/>
      </c>
      <c r="P130" s="47"/>
      <c r="Q130" s="47"/>
      <c r="R130" s="47"/>
      <c r="S130" s="47"/>
      <c r="T130" s="47"/>
      <c r="U130" s="47"/>
      <c r="V130" s="47"/>
      <c r="W130" s="47"/>
      <c r="X130" s="47"/>
      <c r="Y130" s="29">
        <f t="shared" si="29"/>
        <v>0</v>
      </c>
      <c r="Z130" s="30">
        <f t="shared" si="30"/>
        <v>0</v>
      </c>
      <c r="AA130" s="28" t="str">
        <f>IF(D130="", "", VLOOKUP(D130, リスト!$B$2:$D$31, 3, FALSE))</f>
        <v/>
      </c>
      <c r="AB130" s="47"/>
      <c r="AC130" s="47"/>
      <c r="AD130" s="47"/>
      <c r="AE130" s="47"/>
      <c r="AF130" s="47"/>
      <c r="AG130" s="47"/>
      <c r="AH130" s="47"/>
      <c r="AI130" s="47"/>
      <c r="AJ130" s="47"/>
      <c r="AK130" s="29">
        <f t="shared" si="31"/>
        <v>0</v>
      </c>
      <c r="AL130" s="30">
        <f t="shared" si="22"/>
        <v>0</v>
      </c>
      <c r="AM130" s="31">
        <f t="shared" si="32"/>
        <v>0</v>
      </c>
      <c r="AN130" s="32">
        <f t="shared" si="33"/>
        <v>0</v>
      </c>
      <c r="AO130" s="49"/>
      <c r="AP130" s="50"/>
      <c r="AQ130" s="50"/>
      <c r="AR130" s="49"/>
      <c r="AS130" s="47"/>
      <c r="AT130" s="47"/>
      <c r="AU130" s="49"/>
      <c r="AV130" s="47"/>
      <c r="AW130" s="52"/>
      <c r="AX130" s="36" t="str">
        <f>IFERROR(VLOOKUP(D130,リスト!$B$2:$E$18,4, FALSE), "")</f>
        <v/>
      </c>
      <c r="AY130" s="37" t="str">
        <f t="shared" si="23"/>
        <v/>
      </c>
      <c r="AZ130" s="38" t="str" cm="1">
        <f t="array" ref="AZ130">IF(ISBLANK(D130),"",IF(ISNUMBER(MATCH(D130,リスト!$B$19:$B$31,0)),IF(COUNTIF(F130:N130,"〇")&gt;1,"error",INDEX(リスト!$B$19:$M$31,MATCH(D130,リスト!$B$19:$B$31,0),IF(COUNTIF(F130:N130,"〇")=0,4,MATCH("〇",F130:N130,0)+3))),AX130*AY130))</f>
        <v/>
      </c>
      <c r="BA130" s="39">
        <f t="shared" si="24"/>
        <v>0</v>
      </c>
      <c r="BB130" s="39">
        <f t="shared" si="25"/>
        <v>0</v>
      </c>
      <c r="BC130" s="39">
        <f t="shared" si="26"/>
        <v>0</v>
      </c>
      <c r="BD130" s="39">
        <f t="shared" si="27"/>
        <v>0</v>
      </c>
      <c r="BE130" s="39">
        <f t="shared" si="28"/>
        <v>0</v>
      </c>
    </row>
    <row r="131" spans="2:57" ht="30" customHeight="1" x14ac:dyDescent="0.2">
      <c r="B131" s="43">
        <v>123</v>
      </c>
      <c r="C131" s="45"/>
      <c r="D131" s="45"/>
      <c r="E131" s="46"/>
      <c r="F131" s="47"/>
      <c r="G131" s="47"/>
      <c r="H131" s="47"/>
      <c r="I131" s="47"/>
      <c r="J131" s="47"/>
      <c r="K131" s="47"/>
      <c r="L131" s="47"/>
      <c r="M131" s="47"/>
      <c r="N131" s="48"/>
      <c r="O131" s="28" t="str">
        <f>IF(D131="", "", IF(COUNTIF(リスト!$B$2:$D$31, D131)&gt;=1, "光熱費", ""))</f>
        <v/>
      </c>
      <c r="P131" s="47"/>
      <c r="Q131" s="47"/>
      <c r="R131" s="47"/>
      <c r="S131" s="47"/>
      <c r="T131" s="47"/>
      <c r="U131" s="47"/>
      <c r="V131" s="47"/>
      <c r="W131" s="47"/>
      <c r="X131" s="47"/>
      <c r="Y131" s="29">
        <f t="shared" si="29"/>
        <v>0</v>
      </c>
      <c r="Z131" s="30">
        <f t="shared" si="30"/>
        <v>0</v>
      </c>
      <c r="AA131" s="28" t="str">
        <f>IF(D131="", "", VLOOKUP(D131, リスト!$B$2:$D$31, 3, FALSE))</f>
        <v/>
      </c>
      <c r="AB131" s="47"/>
      <c r="AC131" s="47"/>
      <c r="AD131" s="47"/>
      <c r="AE131" s="47"/>
      <c r="AF131" s="47"/>
      <c r="AG131" s="47"/>
      <c r="AH131" s="47"/>
      <c r="AI131" s="47"/>
      <c r="AJ131" s="47"/>
      <c r="AK131" s="29">
        <f t="shared" si="31"/>
        <v>0</v>
      </c>
      <c r="AL131" s="30">
        <f t="shared" si="22"/>
        <v>0</v>
      </c>
      <c r="AM131" s="31">
        <f t="shared" si="32"/>
        <v>0</v>
      </c>
      <c r="AN131" s="32">
        <f t="shared" si="33"/>
        <v>0</v>
      </c>
      <c r="AO131" s="49"/>
      <c r="AP131" s="50"/>
      <c r="AQ131" s="50"/>
      <c r="AR131" s="49"/>
      <c r="AS131" s="47"/>
      <c r="AT131" s="47"/>
      <c r="AU131" s="49"/>
      <c r="AV131" s="47"/>
      <c r="AW131" s="52"/>
      <c r="AX131" s="36" t="str">
        <f>IFERROR(VLOOKUP(D131,リスト!$B$2:$E$18,4, FALSE), "")</f>
        <v/>
      </c>
      <c r="AY131" s="37" t="str">
        <f t="shared" si="23"/>
        <v/>
      </c>
      <c r="AZ131" s="38" t="str" cm="1">
        <f t="array" ref="AZ131">IF(ISBLANK(D131),"",IF(ISNUMBER(MATCH(D131,リスト!$B$19:$B$31,0)),IF(COUNTIF(F131:N131,"〇")&gt;1,"error",INDEX(リスト!$B$19:$M$31,MATCH(D131,リスト!$B$19:$B$31,0),IF(COUNTIF(F131:N131,"〇")=0,4,MATCH("〇",F131:N131,0)+3))),AX131*AY131))</f>
        <v/>
      </c>
      <c r="BA131" s="39">
        <f t="shared" si="24"/>
        <v>0</v>
      </c>
      <c r="BB131" s="39">
        <f t="shared" si="25"/>
        <v>0</v>
      </c>
      <c r="BC131" s="39">
        <f t="shared" si="26"/>
        <v>0</v>
      </c>
      <c r="BD131" s="39">
        <f t="shared" si="27"/>
        <v>0</v>
      </c>
      <c r="BE131" s="39">
        <f t="shared" si="28"/>
        <v>0</v>
      </c>
    </row>
    <row r="132" spans="2:57" ht="30" customHeight="1" x14ac:dyDescent="0.2">
      <c r="B132" s="43">
        <v>124</v>
      </c>
      <c r="C132" s="45"/>
      <c r="D132" s="45"/>
      <c r="E132" s="46"/>
      <c r="F132" s="47"/>
      <c r="G132" s="47"/>
      <c r="H132" s="47"/>
      <c r="I132" s="47"/>
      <c r="J132" s="47"/>
      <c r="K132" s="47"/>
      <c r="L132" s="47"/>
      <c r="M132" s="47"/>
      <c r="N132" s="48"/>
      <c r="O132" s="28" t="str">
        <f>IF(D132="", "", IF(COUNTIF(リスト!$B$2:$D$31, D132)&gt;=1, "光熱費", ""))</f>
        <v/>
      </c>
      <c r="P132" s="47"/>
      <c r="Q132" s="47"/>
      <c r="R132" s="47"/>
      <c r="S132" s="47"/>
      <c r="T132" s="47"/>
      <c r="U132" s="47"/>
      <c r="V132" s="47"/>
      <c r="W132" s="47"/>
      <c r="X132" s="47"/>
      <c r="Y132" s="29">
        <f t="shared" si="29"/>
        <v>0</v>
      </c>
      <c r="Z132" s="30">
        <f t="shared" si="30"/>
        <v>0</v>
      </c>
      <c r="AA132" s="28" t="str">
        <f>IF(D132="", "", VLOOKUP(D132, リスト!$B$2:$D$31, 3, FALSE))</f>
        <v/>
      </c>
      <c r="AB132" s="47"/>
      <c r="AC132" s="47"/>
      <c r="AD132" s="47"/>
      <c r="AE132" s="47"/>
      <c r="AF132" s="47"/>
      <c r="AG132" s="47"/>
      <c r="AH132" s="47"/>
      <c r="AI132" s="47"/>
      <c r="AJ132" s="47"/>
      <c r="AK132" s="29">
        <f t="shared" si="31"/>
        <v>0</v>
      </c>
      <c r="AL132" s="30">
        <f t="shared" si="22"/>
        <v>0</v>
      </c>
      <c r="AM132" s="31">
        <f t="shared" si="32"/>
        <v>0</v>
      </c>
      <c r="AN132" s="32">
        <f t="shared" si="33"/>
        <v>0</v>
      </c>
      <c r="AO132" s="49"/>
      <c r="AP132" s="50"/>
      <c r="AQ132" s="50"/>
      <c r="AR132" s="49"/>
      <c r="AS132" s="47"/>
      <c r="AT132" s="47"/>
      <c r="AU132" s="49"/>
      <c r="AV132" s="47"/>
      <c r="AW132" s="52"/>
      <c r="AX132" s="36" t="str">
        <f>IFERROR(VLOOKUP(D132,リスト!$B$2:$E$18,4, FALSE), "")</f>
        <v/>
      </c>
      <c r="AY132" s="37" t="str">
        <f t="shared" si="23"/>
        <v/>
      </c>
      <c r="AZ132" s="38" t="str" cm="1">
        <f t="array" ref="AZ132">IF(ISBLANK(D132),"",IF(ISNUMBER(MATCH(D132,リスト!$B$19:$B$31,0)),IF(COUNTIF(F132:N132,"〇")&gt;1,"error",INDEX(リスト!$B$19:$M$31,MATCH(D132,リスト!$B$19:$B$31,0),IF(COUNTIF(F132:N132,"〇")=0,4,MATCH("〇",F132:N132,0)+3))),AX132*AY132))</f>
        <v/>
      </c>
      <c r="BA132" s="39">
        <f t="shared" si="24"/>
        <v>0</v>
      </c>
      <c r="BB132" s="39">
        <f t="shared" si="25"/>
        <v>0</v>
      </c>
      <c r="BC132" s="39">
        <f t="shared" si="26"/>
        <v>0</v>
      </c>
      <c r="BD132" s="39">
        <f t="shared" si="27"/>
        <v>0</v>
      </c>
      <c r="BE132" s="39">
        <f t="shared" si="28"/>
        <v>0</v>
      </c>
    </row>
    <row r="133" spans="2:57" ht="30" customHeight="1" x14ac:dyDescent="0.2">
      <c r="B133" s="43">
        <v>125</v>
      </c>
      <c r="C133" s="45"/>
      <c r="D133" s="45"/>
      <c r="E133" s="46"/>
      <c r="F133" s="47"/>
      <c r="G133" s="47"/>
      <c r="H133" s="47"/>
      <c r="I133" s="47"/>
      <c r="J133" s="47"/>
      <c r="K133" s="47"/>
      <c r="L133" s="47"/>
      <c r="M133" s="47"/>
      <c r="N133" s="48"/>
      <c r="O133" s="28" t="str">
        <f>IF(D133="", "", IF(COUNTIF(リスト!$B$2:$D$31, D133)&gt;=1, "光熱費", ""))</f>
        <v/>
      </c>
      <c r="P133" s="47"/>
      <c r="Q133" s="47"/>
      <c r="R133" s="47"/>
      <c r="S133" s="47"/>
      <c r="T133" s="47"/>
      <c r="U133" s="47"/>
      <c r="V133" s="47"/>
      <c r="W133" s="47"/>
      <c r="X133" s="47"/>
      <c r="Y133" s="29">
        <f t="shared" si="29"/>
        <v>0</v>
      </c>
      <c r="Z133" s="30">
        <f t="shared" si="30"/>
        <v>0</v>
      </c>
      <c r="AA133" s="28" t="str">
        <f>IF(D133="", "", VLOOKUP(D133, リスト!$B$2:$D$31, 3, FALSE))</f>
        <v/>
      </c>
      <c r="AB133" s="47"/>
      <c r="AC133" s="47"/>
      <c r="AD133" s="47"/>
      <c r="AE133" s="47"/>
      <c r="AF133" s="47"/>
      <c r="AG133" s="47"/>
      <c r="AH133" s="47"/>
      <c r="AI133" s="47"/>
      <c r="AJ133" s="47"/>
      <c r="AK133" s="29">
        <f t="shared" si="31"/>
        <v>0</v>
      </c>
      <c r="AL133" s="30">
        <f t="shared" si="22"/>
        <v>0</v>
      </c>
      <c r="AM133" s="31">
        <f t="shared" si="32"/>
        <v>0</v>
      </c>
      <c r="AN133" s="32">
        <f t="shared" si="33"/>
        <v>0</v>
      </c>
      <c r="AO133" s="49"/>
      <c r="AP133" s="50"/>
      <c r="AQ133" s="50"/>
      <c r="AR133" s="49"/>
      <c r="AS133" s="47"/>
      <c r="AT133" s="47"/>
      <c r="AU133" s="49"/>
      <c r="AV133" s="47"/>
      <c r="AW133" s="52"/>
      <c r="AX133" s="36" t="str">
        <f>IFERROR(VLOOKUP(D133,リスト!$B$2:$E$18,4, FALSE), "")</f>
        <v/>
      </c>
      <c r="AY133" s="37" t="str">
        <f t="shared" si="23"/>
        <v/>
      </c>
      <c r="AZ133" s="38" t="str" cm="1">
        <f t="array" ref="AZ133">IF(ISBLANK(D133),"",IF(ISNUMBER(MATCH(D133,リスト!$B$19:$B$31,0)),IF(COUNTIF(F133:N133,"〇")&gt;1,"error",INDEX(リスト!$B$19:$M$31,MATCH(D133,リスト!$B$19:$B$31,0),IF(COUNTIF(F133:N133,"〇")=0,4,MATCH("〇",F133:N133,0)+3))),AX133*AY133))</f>
        <v/>
      </c>
      <c r="BA133" s="39">
        <f t="shared" si="24"/>
        <v>0</v>
      </c>
      <c r="BB133" s="39">
        <f t="shared" si="25"/>
        <v>0</v>
      </c>
      <c r="BC133" s="39">
        <f t="shared" si="26"/>
        <v>0</v>
      </c>
      <c r="BD133" s="39">
        <f t="shared" si="27"/>
        <v>0</v>
      </c>
      <c r="BE133" s="39">
        <f t="shared" si="28"/>
        <v>0</v>
      </c>
    </row>
    <row r="134" spans="2:57" ht="30" customHeight="1" x14ac:dyDescent="0.2">
      <c r="B134" s="43">
        <v>126</v>
      </c>
      <c r="C134" s="45"/>
      <c r="D134" s="45"/>
      <c r="E134" s="46"/>
      <c r="F134" s="47"/>
      <c r="G134" s="47"/>
      <c r="H134" s="47"/>
      <c r="I134" s="47"/>
      <c r="J134" s="47"/>
      <c r="K134" s="47"/>
      <c r="L134" s="47"/>
      <c r="M134" s="47"/>
      <c r="N134" s="48"/>
      <c r="O134" s="28" t="str">
        <f>IF(D134="", "", IF(COUNTIF(リスト!$B$2:$D$31, D134)&gt;=1, "光熱費", ""))</f>
        <v/>
      </c>
      <c r="P134" s="47"/>
      <c r="Q134" s="47"/>
      <c r="R134" s="47"/>
      <c r="S134" s="47"/>
      <c r="T134" s="47"/>
      <c r="U134" s="47"/>
      <c r="V134" s="47"/>
      <c r="W134" s="47"/>
      <c r="X134" s="47"/>
      <c r="Y134" s="29">
        <f t="shared" si="29"/>
        <v>0</v>
      </c>
      <c r="Z134" s="30">
        <f t="shared" si="30"/>
        <v>0</v>
      </c>
      <c r="AA134" s="28" t="str">
        <f>IF(D134="", "", VLOOKUP(D134, リスト!$B$2:$D$31, 3, FALSE))</f>
        <v/>
      </c>
      <c r="AB134" s="47"/>
      <c r="AC134" s="47"/>
      <c r="AD134" s="47"/>
      <c r="AE134" s="47"/>
      <c r="AF134" s="47"/>
      <c r="AG134" s="47"/>
      <c r="AH134" s="47"/>
      <c r="AI134" s="47"/>
      <c r="AJ134" s="47"/>
      <c r="AK134" s="29">
        <f t="shared" si="31"/>
        <v>0</v>
      </c>
      <c r="AL134" s="30">
        <f t="shared" si="22"/>
        <v>0</v>
      </c>
      <c r="AM134" s="31">
        <f t="shared" si="32"/>
        <v>0</v>
      </c>
      <c r="AN134" s="32">
        <f t="shared" si="33"/>
        <v>0</v>
      </c>
      <c r="AO134" s="49"/>
      <c r="AP134" s="50"/>
      <c r="AQ134" s="50"/>
      <c r="AR134" s="49"/>
      <c r="AS134" s="47"/>
      <c r="AT134" s="47"/>
      <c r="AU134" s="49"/>
      <c r="AV134" s="47"/>
      <c r="AW134" s="52"/>
      <c r="AX134" s="36" t="str">
        <f>IFERROR(VLOOKUP(D134,リスト!$B$2:$E$18,4, FALSE), "")</f>
        <v/>
      </c>
      <c r="AY134" s="37" t="str">
        <f t="shared" si="23"/>
        <v/>
      </c>
      <c r="AZ134" s="38" t="str" cm="1">
        <f t="array" ref="AZ134">IF(ISBLANK(D134),"",IF(ISNUMBER(MATCH(D134,リスト!$B$19:$B$31,0)),IF(COUNTIF(F134:N134,"〇")&gt;1,"error",INDEX(リスト!$B$19:$M$31,MATCH(D134,リスト!$B$19:$B$31,0),IF(COUNTIF(F134:N134,"〇")=0,4,MATCH("〇",F134:N134,0)+3))),AX134*AY134))</f>
        <v/>
      </c>
      <c r="BA134" s="39">
        <f t="shared" si="24"/>
        <v>0</v>
      </c>
      <c r="BB134" s="39">
        <f t="shared" si="25"/>
        <v>0</v>
      </c>
      <c r="BC134" s="39">
        <f t="shared" si="26"/>
        <v>0</v>
      </c>
      <c r="BD134" s="39">
        <f t="shared" si="27"/>
        <v>0</v>
      </c>
      <c r="BE134" s="39">
        <f t="shared" si="28"/>
        <v>0</v>
      </c>
    </row>
    <row r="135" spans="2:57" ht="30" customHeight="1" x14ac:dyDescent="0.2">
      <c r="B135" s="43">
        <v>127</v>
      </c>
      <c r="C135" s="45"/>
      <c r="D135" s="45"/>
      <c r="E135" s="46"/>
      <c r="F135" s="47"/>
      <c r="G135" s="47"/>
      <c r="H135" s="47"/>
      <c r="I135" s="47"/>
      <c r="J135" s="47"/>
      <c r="K135" s="47"/>
      <c r="L135" s="47"/>
      <c r="M135" s="47"/>
      <c r="N135" s="48"/>
      <c r="O135" s="28" t="str">
        <f>IF(D135="", "", IF(COUNTIF(リスト!$B$2:$D$31, D135)&gt;=1, "光熱費", ""))</f>
        <v/>
      </c>
      <c r="P135" s="47"/>
      <c r="Q135" s="47"/>
      <c r="R135" s="47"/>
      <c r="S135" s="47"/>
      <c r="T135" s="47"/>
      <c r="U135" s="47"/>
      <c r="V135" s="47"/>
      <c r="W135" s="47"/>
      <c r="X135" s="47"/>
      <c r="Y135" s="29">
        <f t="shared" si="29"/>
        <v>0</v>
      </c>
      <c r="Z135" s="30">
        <f t="shared" si="30"/>
        <v>0</v>
      </c>
      <c r="AA135" s="28" t="str">
        <f>IF(D135="", "", VLOOKUP(D135, リスト!$B$2:$D$31, 3, FALSE))</f>
        <v/>
      </c>
      <c r="AB135" s="47"/>
      <c r="AC135" s="47"/>
      <c r="AD135" s="47"/>
      <c r="AE135" s="47"/>
      <c r="AF135" s="47"/>
      <c r="AG135" s="47"/>
      <c r="AH135" s="47"/>
      <c r="AI135" s="47"/>
      <c r="AJ135" s="47"/>
      <c r="AK135" s="29">
        <f t="shared" si="31"/>
        <v>0</v>
      </c>
      <c r="AL135" s="30">
        <f t="shared" si="22"/>
        <v>0</v>
      </c>
      <c r="AM135" s="31">
        <f t="shared" si="32"/>
        <v>0</v>
      </c>
      <c r="AN135" s="32">
        <f t="shared" si="33"/>
        <v>0</v>
      </c>
      <c r="AO135" s="49"/>
      <c r="AP135" s="50"/>
      <c r="AQ135" s="50"/>
      <c r="AR135" s="49"/>
      <c r="AS135" s="47"/>
      <c r="AT135" s="47"/>
      <c r="AU135" s="49"/>
      <c r="AV135" s="47"/>
      <c r="AW135" s="52"/>
      <c r="AX135" s="36" t="str">
        <f>IFERROR(VLOOKUP(D135,リスト!$B$2:$E$18,4, FALSE), "")</f>
        <v/>
      </c>
      <c r="AY135" s="37" t="str">
        <f t="shared" si="23"/>
        <v/>
      </c>
      <c r="AZ135" s="38" t="str" cm="1">
        <f t="array" ref="AZ135">IF(ISBLANK(D135),"",IF(ISNUMBER(MATCH(D135,リスト!$B$19:$B$31,0)),IF(COUNTIF(F135:N135,"〇")&gt;1,"error",INDEX(リスト!$B$19:$M$31,MATCH(D135,リスト!$B$19:$B$31,0),IF(COUNTIF(F135:N135,"〇")=0,4,MATCH("〇",F135:N135,0)+3))),AX135*AY135))</f>
        <v/>
      </c>
      <c r="BA135" s="39">
        <f t="shared" si="24"/>
        <v>0</v>
      </c>
      <c r="BB135" s="39">
        <f t="shared" si="25"/>
        <v>0</v>
      </c>
      <c r="BC135" s="39">
        <f t="shared" si="26"/>
        <v>0</v>
      </c>
      <c r="BD135" s="39">
        <f t="shared" si="27"/>
        <v>0</v>
      </c>
      <c r="BE135" s="39">
        <f t="shared" si="28"/>
        <v>0</v>
      </c>
    </row>
    <row r="136" spans="2:57" ht="30" customHeight="1" x14ac:dyDescent="0.2">
      <c r="B136" s="43">
        <v>128</v>
      </c>
      <c r="C136" s="45"/>
      <c r="D136" s="45"/>
      <c r="E136" s="46"/>
      <c r="F136" s="47"/>
      <c r="G136" s="47"/>
      <c r="H136" s="47"/>
      <c r="I136" s="47"/>
      <c r="J136" s="47"/>
      <c r="K136" s="47"/>
      <c r="L136" s="47"/>
      <c r="M136" s="47"/>
      <c r="N136" s="48"/>
      <c r="O136" s="28" t="str">
        <f>IF(D136="", "", IF(COUNTIF(リスト!$B$2:$D$31, D136)&gt;=1, "光熱費", ""))</f>
        <v/>
      </c>
      <c r="P136" s="47"/>
      <c r="Q136" s="47"/>
      <c r="R136" s="47"/>
      <c r="S136" s="47"/>
      <c r="T136" s="47"/>
      <c r="U136" s="47"/>
      <c r="V136" s="47"/>
      <c r="W136" s="47"/>
      <c r="X136" s="47"/>
      <c r="Y136" s="29">
        <f t="shared" si="29"/>
        <v>0</v>
      </c>
      <c r="Z136" s="30">
        <f t="shared" si="30"/>
        <v>0</v>
      </c>
      <c r="AA136" s="28" t="str">
        <f>IF(D136="", "", VLOOKUP(D136, リスト!$B$2:$D$31, 3, FALSE))</f>
        <v/>
      </c>
      <c r="AB136" s="47"/>
      <c r="AC136" s="47"/>
      <c r="AD136" s="47"/>
      <c r="AE136" s="47"/>
      <c r="AF136" s="47"/>
      <c r="AG136" s="47"/>
      <c r="AH136" s="47"/>
      <c r="AI136" s="47"/>
      <c r="AJ136" s="47"/>
      <c r="AK136" s="29">
        <f t="shared" si="31"/>
        <v>0</v>
      </c>
      <c r="AL136" s="30">
        <f t="shared" si="22"/>
        <v>0</v>
      </c>
      <c r="AM136" s="31">
        <f t="shared" si="32"/>
        <v>0</v>
      </c>
      <c r="AN136" s="32">
        <f t="shared" si="33"/>
        <v>0</v>
      </c>
      <c r="AO136" s="49"/>
      <c r="AP136" s="50"/>
      <c r="AQ136" s="50"/>
      <c r="AR136" s="49"/>
      <c r="AS136" s="47"/>
      <c r="AT136" s="47"/>
      <c r="AU136" s="49"/>
      <c r="AV136" s="47"/>
      <c r="AW136" s="52"/>
      <c r="AX136" s="36" t="str">
        <f>IFERROR(VLOOKUP(D136,リスト!$B$2:$E$18,4, FALSE), "")</f>
        <v/>
      </c>
      <c r="AY136" s="37" t="str">
        <f t="shared" si="23"/>
        <v/>
      </c>
      <c r="AZ136" s="38" t="str" cm="1">
        <f t="array" ref="AZ136">IF(ISBLANK(D136),"",IF(ISNUMBER(MATCH(D136,リスト!$B$19:$B$31,0)),IF(COUNTIF(F136:N136,"〇")&gt;1,"error",INDEX(リスト!$B$19:$M$31,MATCH(D136,リスト!$B$19:$B$31,0),IF(COUNTIF(F136:N136,"〇")=0,4,MATCH("〇",F136:N136,0)+3))),AX136*AY136))</f>
        <v/>
      </c>
      <c r="BA136" s="39">
        <f t="shared" si="24"/>
        <v>0</v>
      </c>
      <c r="BB136" s="39">
        <f t="shared" si="25"/>
        <v>0</v>
      </c>
      <c r="BC136" s="39">
        <f t="shared" si="26"/>
        <v>0</v>
      </c>
      <c r="BD136" s="39">
        <f t="shared" si="27"/>
        <v>0</v>
      </c>
      <c r="BE136" s="39">
        <f t="shared" si="28"/>
        <v>0</v>
      </c>
    </row>
    <row r="137" spans="2:57" ht="30" customHeight="1" x14ac:dyDescent="0.2">
      <c r="B137" s="43">
        <v>129</v>
      </c>
      <c r="C137" s="45"/>
      <c r="D137" s="45"/>
      <c r="E137" s="46"/>
      <c r="F137" s="47"/>
      <c r="G137" s="47"/>
      <c r="H137" s="47"/>
      <c r="I137" s="47"/>
      <c r="J137" s="47"/>
      <c r="K137" s="47"/>
      <c r="L137" s="47"/>
      <c r="M137" s="47"/>
      <c r="N137" s="48"/>
      <c r="O137" s="28" t="str">
        <f>IF(D137="", "", IF(COUNTIF(リスト!$B$2:$D$31, D137)&gt;=1, "光熱費", ""))</f>
        <v/>
      </c>
      <c r="P137" s="47"/>
      <c r="Q137" s="47"/>
      <c r="R137" s="47"/>
      <c r="S137" s="47"/>
      <c r="T137" s="47"/>
      <c r="U137" s="47"/>
      <c r="V137" s="47"/>
      <c r="W137" s="47"/>
      <c r="X137" s="47"/>
      <c r="Y137" s="29">
        <f t="shared" si="29"/>
        <v>0</v>
      </c>
      <c r="Z137" s="30">
        <f t="shared" si="30"/>
        <v>0</v>
      </c>
      <c r="AA137" s="28" t="str">
        <f>IF(D137="", "", VLOOKUP(D137, リスト!$B$2:$D$31, 3, FALSE))</f>
        <v/>
      </c>
      <c r="AB137" s="47"/>
      <c r="AC137" s="47"/>
      <c r="AD137" s="47"/>
      <c r="AE137" s="47"/>
      <c r="AF137" s="47"/>
      <c r="AG137" s="47"/>
      <c r="AH137" s="47"/>
      <c r="AI137" s="47"/>
      <c r="AJ137" s="47"/>
      <c r="AK137" s="29">
        <f t="shared" si="31"/>
        <v>0</v>
      </c>
      <c r="AL137" s="30">
        <f t="shared" si="22"/>
        <v>0</v>
      </c>
      <c r="AM137" s="31">
        <f t="shared" si="32"/>
        <v>0</v>
      </c>
      <c r="AN137" s="32">
        <f t="shared" si="33"/>
        <v>0</v>
      </c>
      <c r="AO137" s="49"/>
      <c r="AP137" s="50"/>
      <c r="AQ137" s="50"/>
      <c r="AR137" s="49"/>
      <c r="AS137" s="47"/>
      <c r="AT137" s="47"/>
      <c r="AU137" s="49"/>
      <c r="AV137" s="47"/>
      <c r="AW137" s="52"/>
      <c r="AX137" s="36" t="str">
        <f>IFERROR(VLOOKUP(D137,リスト!$B$2:$E$18,4, FALSE), "")</f>
        <v/>
      </c>
      <c r="AY137" s="37" t="str">
        <f t="shared" si="23"/>
        <v/>
      </c>
      <c r="AZ137" s="38" t="str" cm="1">
        <f t="array" ref="AZ137">IF(ISBLANK(D137),"",IF(ISNUMBER(MATCH(D137,リスト!$B$19:$B$31,0)),IF(COUNTIF(F137:N137,"〇")&gt;1,"error",INDEX(リスト!$B$19:$M$31,MATCH(D137,リスト!$B$19:$B$31,0),IF(COUNTIF(F137:N137,"〇")=0,4,MATCH("〇",F137:N137,0)+3))),AX137*AY137))</f>
        <v/>
      </c>
      <c r="BA137" s="39">
        <f t="shared" si="24"/>
        <v>0</v>
      </c>
      <c r="BB137" s="39">
        <f t="shared" si="25"/>
        <v>0</v>
      </c>
      <c r="BC137" s="39">
        <f t="shared" si="26"/>
        <v>0</v>
      </c>
      <c r="BD137" s="39">
        <f t="shared" si="27"/>
        <v>0</v>
      </c>
      <c r="BE137" s="39">
        <f t="shared" si="28"/>
        <v>0</v>
      </c>
    </row>
    <row r="138" spans="2:57" ht="30" customHeight="1" x14ac:dyDescent="0.2">
      <c r="B138" s="43">
        <v>130</v>
      </c>
      <c r="C138" s="45"/>
      <c r="D138" s="45"/>
      <c r="E138" s="46"/>
      <c r="F138" s="47"/>
      <c r="G138" s="47"/>
      <c r="H138" s="47"/>
      <c r="I138" s="47"/>
      <c r="J138" s="47"/>
      <c r="K138" s="47"/>
      <c r="L138" s="47"/>
      <c r="M138" s="47"/>
      <c r="N138" s="48"/>
      <c r="O138" s="28" t="str">
        <f>IF(D138="", "", IF(COUNTIF(リスト!$B$2:$D$31, D138)&gt;=1, "光熱費", ""))</f>
        <v/>
      </c>
      <c r="P138" s="47"/>
      <c r="Q138" s="47"/>
      <c r="R138" s="47"/>
      <c r="S138" s="47"/>
      <c r="T138" s="47"/>
      <c r="U138" s="47"/>
      <c r="V138" s="47"/>
      <c r="W138" s="47"/>
      <c r="X138" s="47"/>
      <c r="Y138" s="29">
        <f t="shared" si="29"/>
        <v>0</v>
      </c>
      <c r="Z138" s="30">
        <f t="shared" si="30"/>
        <v>0</v>
      </c>
      <c r="AA138" s="28" t="str">
        <f>IF(D138="", "", VLOOKUP(D138, リスト!$B$2:$D$31, 3, FALSE))</f>
        <v/>
      </c>
      <c r="AB138" s="47"/>
      <c r="AC138" s="47"/>
      <c r="AD138" s="47"/>
      <c r="AE138" s="47"/>
      <c r="AF138" s="47"/>
      <c r="AG138" s="47"/>
      <c r="AH138" s="47"/>
      <c r="AI138" s="47"/>
      <c r="AJ138" s="47"/>
      <c r="AK138" s="29">
        <f t="shared" si="31"/>
        <v>0</v>
      </c>
      <c r="AL138" s="30">
        <f t="shared" ref="AL138:AL195" si="34">IF(AA138="食材費",ROUNDDOWN(AK138/1.08,0),ROUNDDOWN(AK138/1.1,0))</f>
        <v>0</v>
      </c>
      <c r="AM138" s="31">
        <f t="shared" si="32"/>
        <v>0</v>
      </c>
      <c r="AN138" s="32">
        <f t="shared" si="33"/>
        <v>0</v>
      </c>
      <c r="AO138" s="49"/>
      <c r="AP138" s="50"/>
      <c r="AQ138" s="50"/>
      <c r="AR138" s="49"/>
      <c r="AS138" s="47"/>
      <c r="AT138" s="47"/>
      <c r="AU138" s="49"/>
      <c r="AV138" s="47"/>
      <c r="AW138" s="52"/>
      <c r="AX138" s="36" t="str">
        <f>IFERROR(VLOOKUP(D138,リスト!$B$2:$E$18,4, FALSE), "")</f>
        <v/>
      </c>
      <c r="AY138" s="37" t="str">
        <f t="shared" si="23"/>
        <v/>
      </c>
      <c r="AZ138" s="38" t="str" cm="1">
        <f t="array" ref="AZ138">IF(ISBLANK(D138),"",IF(ISNUMBER(MATCH(D138,リスト!$B$19:$B$31,0)),IF(COUNTIF(F138:N138,"〇")&gt;1,"error",INDEX(リスト!$B$19:$M$31,MATCH(D138,リスト!$B$19:$B$31,0),IF(COUNTIF(F138:N138,"〇")=0,4,MATCH("〇",F138:N138,0)+3))),AX138*AY138))</f>
        <v/>
      </c>
      <c r="BA138" s="39">
        <f t="shared" si="24"/>
        <v>0</v>
      </c>
      <c r="BB138" s="39">
        <f t="shared" si="25"/>
        <v>0</v>
      </c>
      <c r="BC138" s="39">
        <f t="shared" si="26"/>
        <v>0</v>
      </c>
      <c r="BD138" s="39">
        <f t="shared" si="27"/>
        <v>0</v>
      </c>
      <c r="BE138" s="39">
        <f t="shared" si="28"/>
        <v>0</v>
      </c>
    </row>
    <row r="139" spans="2:57" ht="30" customHeight="1" x14ac:dyDescent="0.2">
      <c r="B139" s="43">
        <v>131</v>
      </c>
      <c r="C139" s="45"/>
      <c r="D139" s="45"/>
      <c r="E139" s="46"/>
      <c r="F139" s="47"/>
      <c r="G139" s="47"/>
      <c r="H139" s="47"/>
      <c r="I139" s="47"/>
      <c r="J139" s="47"/>
      <c r="K139" s="47"/>
      <c r="L139" s="47"/>
      <c r="M139" s="47"/>
      <c r="N139" s="48"/>
      <c r="O139" s="28" t="str">
        <f>IF(D139="", "", IF(COUNTIF(リスト!$B$2:$D$31, D139)&gt;=1, "光熱費", ""))</f>
        <v/>
      </c>
      <c r="P139" s="47"/>
      <c r="Q139" s="47"/>
      <c r="R139" s="47"/>
      <c r="S139" s="47"/>
      <c r="T139" s="47"/>
      <c r="U139" s="47"/>
      <c r="V139" s="47"/>
      <c r="W139" s="47"/>
      <c r="X139" s="47"/>
      <c r="Y139" s="29">
        <f t="shared" si="29"/>
        <v>0</v>
      </c>
      <c r="Z139" s="30">
        <f t="shared" si="30"/>
        <v>0</v>
      </c>
      <c r="AA139" s="28" t="str">
        <f>IF(D139="", "", VLOOKUP(D139, リスト!$B$2:$D$31, 3, FALSE))</f>
        <v/>
      </c>
      <c r="AB139" s="47"/>
      <c r="AC139" s="47"/>
      <c r="AD139" s="47"/>
      <c r="AE139" s="47"/>
      <c r="AF139" s="47"/>
      <c r="AG139" s="47"/>
      <c r="AH139" s="47"/>
      <c r="AI139" s="47"/>
      <c r="AJ139" s="47"/>
      <c r="AK139" s="29">
        <f t="shared" si="31"/>
        <v>0</v>
      </c>
      <c r="AL139" s="30">
        <f t="shared" si="34"/>
        <v>0</v>
      </c>
      <c r="AM139" s="31">
        <f t="shared" si="32"/>
        <v>0</v>
      </c>
      <c r="AN139" s="32">
        <f t="shared" si="33"/>
        <v>0</v>
      </c>
      <c r="AO139" s="49"/>
      <c r="AP139" s="50"/>
      <c r="AQ139" s="50"/>
      <c r="AR139" s="49"/>
      <c r="AS139" s="47"/>
      <c r="AT139" s="47"/>
      <c r="AU139" s="49"/>
      <c r="AV139" s="47"/>
      <c r="AW139" s="52"/>
      <c r="AX139" s="36" t="str">
        <f>IFERROR(VLOOKUP(D139,リスト!$B$2:$E$18,4, FALSE), "")</f>
        <v/>
      </c>
      <c r="AY139" s="37" t="str">
        <f t="shared" si="23"/>
        <v/>
      </c>
      <c r="AZ139" s="38" t="str" cm="1">
        <f t="array" ref="AZ139">IF(ISBLANK(D139),"",IF(ISNUMBER(MATCH(D139,リスト!$B$19:$B$31,0)),IF(COUNTIF(F139:N139,"〇")&gt;1,"error",INDEX(リスト!$B$19:$M$31,MATCH(D139,リスト!$B$19:$B$31,0),IF(COUNTIF(F139:N139,"〇")=0,4,MATCH("〇",F139:N139,0)+3))),AX139*AY139))</f>
        <v/>
      </c>
      <c r="BA139" s="39">
        <f t="shared" si="24"/>
        <v>0</v>
      </c>
      <c r="BB139" s="39">
        <f t="shared" si="25"/>
        <v>0</v>
      </c>
      <c r="BC139" s="39">
        <f t="shared" si="26"/>
        <v>0</v>
      </c>
      <c r="BD139" s="39">
        <f t="shared" si="27"/>
        <v>0</v>
      </c>
      <c r="BE139" s="39">
        <f t="shared" si="28"/>
        <v>0</v>
      </c>
    </row>
    <row r="140" spans="2:57" ht="30" customHeight="1" x14ac:dyDescent="0.2">
      <c r="B140" s="43">
        <v>132</v>
      </c>
      <c r="C140" s="45"/>
      <c r="D140" s="45"/>
      <c r="E140" s="46"/>
      <c r="F140" s="47"/>
      <c r="G140" s="47"/>
      <c r="H140" s="47"/>
      <c r="I140" s="47"/>
      <c r="J140" s="47"/>
      <c r="K140" s="47"/>
      <c r="L140" s="47"/>
      <c r="M140" s="47"/>
      <c r="N140" s="48"/>
      <c r="O140" s="28" t="str">
        <f>IF(D140="", "", IF(COUNTIF(リスト!$B$2:$D$31, D140)&gt;=1, "光熱費", ""))</f>
        <v/>
      </c>
      <c r="P140" s="47"/>
      <c r="Q140" s="47"/>
      <c r="R140" s="47"/>
      <c r="S140" s="47"/>
      <c r="T140" s="47"/>
      <c r="U140" s="47"/>
      <c r="V140" s="47"/>
      <c r="W140" s="47"/>
      <c r="X140" s="47"/>
      <c r="Y140" s="29">
        <f t="shared" si="29"/>
        <v>0</v>
      </c>
      <c r="Z140" s="30">
        <f t="shared" si="30"/>
        <v>0</v>
      </c>
      <c r="AA140" s="28" t="str">
        <f>IF(D140="", "", VLOOKUP(D140, リスト!$B$2:$D$31, 3, FALSE))</f>
        <v/>
      </c>
      <c r="AB140" s="47"/>
      <c r="AC140" s="47"/>
      <c r="AD140" s="47"/>
      <c r="AE140" s="47"/>
      <c r="AF140" s="47"/>
      <c r="AG140" s="47"/>
      <c r="AH140" s="47"/>
      <c r="AI140" s="47"/>
      <c r="AJ140" s="47"/>
      <c r="AK140" s="29">
        <f t="shared" si="31"/>
        <v>0</v>
      </c>
      <c r="AL140" s="30">
        <f t="shared" si="34"/>
        <v>0</v>
      </c>
      <c r="AM140" s="31">
        <f t="shared" si="32"/>
        <v>0</v>
      </c>
      <c r="AN140" s="32">
        <f t="shared" si="33"/>
        <v>0</v>
      </c>
      <c r="AO140" s="49"/>
      <c r="AP140" s="50"/>
      <c r="AQ140" s="50"/>
      <c r="AR140" s="49"/>
      <c r="AS140" s="47"/>
      <c r="AT140" s="47"/>
      <c r="AU140" s="49"/>
      <c r="AV140" s="47"/>
      <c r="AW140" s="52"/>
      <c r="AX140" s="36" t="str">
        <f>IFERROR(VLOOKUP(D140,リスト!$B$2:$E$18,4, FALSE), "")</f>
        <v/>
      </c>
      <c r="AY140" s="37" t="str">
        <f t="shared" ref="AY140:AY195" si="35">IF(COUNT(F140:N140)=0, "", SUM(F140:N140))</f>
        <v/>
      </c>
      <c r="AZ140" s="38" t="str" cm="1">
        <f t="array" ref="AZ140">IF(ISBLANK(D140),"",IF(ISNUMBER(MATCH(D140,リスト!$B$19:$B$31,0)),IF(COUNTIF(F140:N140,"〇")&gt;1,"error",INDEX(リスト!$B$19:$M$31,MATCH(D140,リスト!$B$19:$B$31,0),IF(COUNTIF(F140:N140,"〇")=0,4,MATCH("〇",F140:N140,0)+3))),AX140*AY140))</f>
        <v/>
      </c>
      <c r="BA140" s="39">
        <f t="shared" ref="BA140:BA195" si="36">AN140</f>
        <v>0</v>
      </c>
      <c r="BB140" s="39">
        <f t="shared" ref="BB140:BB195" si="37">IFERROR(AQ140+AT140+AW140,"")</f>
        <v>0</v>
      </c>
      <c r="BC140" s="39">
        <f t="shared" ref="BC140:BC195" si="38">IFERROR(IF(BA140-BB140&gt;=0,BA140-BB140,0),"")</f>
        <v>0</v>
      </c>
      <c r="BD140" s="39">
        <f t="shared" ref="BD140:BD195" si="39">MIN(AZ140,BC140)</f>
        <v>0</v>
      </c>
      <c r="BE140" s="39">
        <f t="shared" ref="BE140:BE195" si="40">BD140</f>
        <v>0</v>
      </c>
    </row>
    <row r="141" spans="2:57" ht="30" customHeight="1" x14ac:dyDescent="0.2">
      <c r="B141" s="43">
        <v>133</v>
      </c>
      <c r="C141" s="45"/>
      <c r="D141" s="45"/>
      <c r="E141" s="46"/>
      <c r="F141" s="47"/>
      <c r="G141" s="47"/>
      <c r="H141" s="47"/>
      <c r="I141" s="47"/>
      <c r="J141" s="47"/>
      <c r="K141" s="47"/>
      <c r="L141" s="47"/>
      <c r="M141" s="47"/>
      <c r="N141" s="48"/>
      <c r="O141" s="28" t="str">
        <f>IF(D141="", "", IF(COUNTIF(リスト!$B$2:$D$31, D141)&gt;=1, "光熱費", ""))</f>
        <v/>
      </c>
      <c r="P141" s="47"/>
      <c r="Q141" s="47"/>
      <c r="R141" s="47"/>
      <c r="S141" s="47"/>
      <c r="T141" s="47"/>
      <c r="U141" s="47"/>
      <c r="V141" s="47"/>
      <c r="W141" s="47"/>
      <c r="X141" s="47"/>
      <c r="Y141" s="29">
        <f t="shared" si="29"/>
        <v>0</v>
      </c>
      <c r="Z141" s="30">
        <f t="shared" si="30"/>
        <v>0</v>
      </c>
      <c r="AA141" s="28" t="str">
        <f>IF(D141="", "", VLOOKUP(D141, リスト!$B$2:$D$31, 3, FALSE))</f>
        <v/>
      </c>
      <c r="AB141" s="47"/>
      <c r="AC141" s="47"/>
      <c r="AD141" s="47"/>
      <c r="AE141" s="47"/>
      <c r="AF141" s="47"/>
      <c r="AG141" s="47"/>
      <c r="AH141" s="47"/>
      <c r="AI141" s="47"/>
      <c r="AJ141" s="47"/>
      <c r="AK141" s="29">
        <f t="shared" si="31"/>
        <v>0</v>
      </c>
      <c r="AL141" s="30">
        <f t="shared" si="34"/>
        <v>0</v>
      </c>
      <c r="AM141" s="31">
        <f t="shared" si="32"/>
        <v>0</v>
      </c>
      <c r="AN141" s="32">
        <f t="shared" si="33"/>
        <v>0</v>
      </c>
      <c r="AO141" s="49"/>
      <c r="AP141" s="50"/>
      <c r="AQ141" s="50"/>
      <c r="AR141" s="49"/>
      <c r="AS141" s="47"/>
      <c r="AT141" s="47"/>
      <c r="AU141" s="49"/>
      <c r="AV141" s="47"/>
      <c r="AW141" s="52"/>
      <c r="AX141" s="36" t="str">
        <f>IFERROR(VLOOKUP(D141,リスト!$B$2:$E$18,4, FALSE), "")</f>
        <v/>
      </c>
      <c r="AY141" s="37" t="str">
        <f t="shared" si="35"/>
        <v/>
      </c>
      <c r="AZ141" s="38" t="str" cm="1">
        <f t="array" ref="AZ141">IF(ISBLANK(D141),"",IF(ISNUMBER(MATCH(D141,リスト!$B$19:$B$31,0)),IF(COUNTIF(F141:N141,"〇")&gt;1,"error",INDEX(リスト!$B$19:$M$31,MATCH(D141,リスト!$B$19:$B$31,0),IF(COUNTIF(F141:N141,"〇")=0,4,MATCH("〇",F141:N141,0)+3))),AX141*AY141))</f>
        <v/>
      </c>
      <c r="BA141" s="39">
        <f t="shared" si="36"/>
        <v>0</v>
      </c>
      <c r="BB141" s="39">
        <f t="shared" si="37"/>
        <v>0</v>
      </c>
      <c r="BC141" s="39">
        <f t="shared" si="38"/>
        <v>0</v>
      </c>
      <c r="BD141" s="39">
        <f t="shared" si="39"/>
        <v>0</v>
      </c>
      <c r="BE141" s="39">
        <f t="shared" si="40"/>
        <v>0</v>
      </c>
    </row>
    <row r="142" spans="2:57" ht="30" customHeight="1" x14ac:dyDescent="0.2">
      <c r="B142" s="43">
        <v>134</v>
      </c>
      <c r="C142" s="45"/>
      <c r="D142" s="45"/>
      <c r="E142" s="46"/>
      <c r="F142" s="47"/>
      <c r="G142" s="47"/>
      <c r="H142" s="47"/>
      <c r="I142" s="47"/>
      <c r="J142" s="47"/>
      <c r="K142" s="47"/>
      <c r="L142" s="47"/>
      <c r="M142" s="47"/>
      <c r="N142" s="48"/>
      <c r="O142" s="28" t="str">
        <f>IF(D142="", "", IF(COUNTIF(リスト!$B$2:$D$31, D142)&gt;=1, "光熱費", ""))</f>
        <v/>
      </c>
      <c r="P142" s="47"/>
      <c r="Q142" s="47"/>
      <c r="R142" s="47"/>
      <c r="S142" s="47"/>
      <c r="T142" s="47"/>
      <c r="U142" s="47"/>
      <c r="V142" s="47"/>
      <c r="W142" s="47"/>
      <c r="X142" s="47"/>
      <c r="Y142" s="29">
        <f t="shared" si="29"/>
        <v>0</v>
      </c>
      <c r="Z142" s="30">
        <f t="shared" si="30"/>
        <v>0</v>
      </c>
      <c r="AA142" s="28" t="str">
        <f>IF(D142="", "", VLOOKUP(D142, リスト!$B$2:$D$31, 3, FALSE))</f>
        <v/>
      </c>
      <c r="AB142" s="47"/>
      <c r="AC142" s="47"/>
      <c r="AD142" s="47"/>
      <c r="AE142" s="47"/>
      <c r="AF142" s="47"/>
      <c r="AG142" s="47"/>
      <c r="AH142" s="47"/>
      <c r="AI142" s="47"/>
      <c r="AJ142" s="47"/>
      <c r="AK142" s="29">
        <f t="shared" si="31"/>
        <v>0</v>
      </c>
      <c r="AL142" s="30">
        <f t="shared" si="34"/>
        <v>0</v>
      </c>
      <c r="AM142" s="31">
        <f t="shared" si="32"/>
        <v>0</v>
      </c>
      <c r="AN142" s="32">
        <f t="shared" si="33"/>
        <v>0</v>
      </c>
      <c r="AO142" s="49"/>
      <c r="AP142" s="50"/>
      <c r="AQ142" s="50"/>
      <c r="AR142" s="49"/>
      <c r="AS142" s="47"/>
      <c r="AT142" s="47"/>
      <c r="AU142" s="49"/>
      <c r="AV142" s="47"/>
      <c r="AW142" s="52"/>
      <c r="AX142" s="36" t="str">
        <f>IFERROR(VLOOKUP(D142,リスト!$B$2:$E$18,4, FALSE), "")</f>
        <v/>
      </c>
      <c r="AY142" s="37" t="str">
        <f t="shared" si="35"/>
        <v/>
      </c>
      <c r="AZ142" s="38" t="str" cm="1">
        <f t="array" ref="AZ142">IF(ISBLANK(D142),"",IF(ISNUMBER(MATCH(D142,リスト!$B$19:$B$31,0)),IF(COUNTIF(F142:N142,"〇")&gt;1,"error",INDEX(リスト!$B$19:$M$31,MATCH(D142,リスト!$B$19:$B$31,0),IF(COUNTIF(F142:N142,"〇")=0,4,MATCH("〇",F142:N142,0)+3))),AX142*AY142))</f>
        <v/>
      </c>
      <c r="BA142" s="39">
        <f t="shared" si="36"/>
        <v>0</v>
      </c>
      <c r="BB142" s="39">
        <f t="shared" si="37"/>
        <v>0</v>
      </c>
      <c r="BC142" s="39">
        <f t="shared" si="38"/>
        <v>0</v>
      </c>
      <c r="BD142" s="39">
        <f t="shared" si="39"/>
        <v>0</v>
      </c>
      <c r="BE142" s="39">
        <f t="shared" si="40"/>
        <v>0</v>
      </c>
    </row>
    <row r="143" spans="2:57" ht="30" customHeight="1" x14ac:dyDescent="0.2">
      <c r="B143" s="43">
        <v>135</v>
      </c>
      <c r="C143" s="45"/>
      <c r="D143" s="45"/>
      <c r="E143" s="46"/>
      <c r="F143" s="47"/>
      <c r="G143" s="47"/>
      <c r="H143" s="47"/>
      <c r="I143" s="47"/>
      <c r="J143" s="47"/>
      <c r="K143" s="47"/>
      <c r="L143" s="47"/>
      <c r="M143" s="47"/>
      <c r="N143" s="48"/>
      <c r="O143" s="28" t="str">
        <f>IF(D143="", "", IF(COUNTIF(リスト!$B$2:$D$31, D143)&gt;=1, "光熱費", ""))</f>
        <v/>
      </c>
      <c r="P143" s="47"/>
      <c r="Q143" s="47"/>
      <c r="R143" s="47"/>
      <c r="S143" s="47"/>
      <c r="T143" s="47"/>
      <c r="U143" s="47"/>
      <c r="V143" s="47"/>
      <c r="W143" s="47"/>
      <c r="X143" s="47"/>
      <c r="Y143" s="29">
        <f t="shared" si="29"/>
        <v>0</v>
      </c>
      <c r="Z143" s="30">
        <f t="shared" si="30"/>
        <v>0</v>
      </c>
      <c r="AA143" s="28" t="str">
        <f>IF(D143="", "", VLOOKUP(D143, リスト!$B$2:$D$31, 3, FALSE))</f>
        <v/>
      </c>
      <c r="AB143" s="47"/>
      <c r="AC143" s="47"/>
      <c r="AD143" s="47"/>
      <c r="AE143" s="47"/>
      <c r="AF143" s="47"/>
      <c r="AG143" s="47"/>
      <c r="AH143" s="47"/>
      <c r="AI143" s="47"/>
      <c r="AJ143" s="47"/>
      <c r="AK143" s="29">
        <f t="shared" si="31"/>
        <v>0</v>
      </c>
      <c r="AL143" s="30">
        <f t="shared" si="34"/>
        <v>0</v>
      </c>
      <c r="AM143" s="31">
        <f t="shared" si="32"/>
        <v>0</v>
      </c>
      <c r="AN143" s="32">
        <f t="shared" si="33"/>
        <v>0</v>
      </c>
      <c r="AO143" s="49"/>
      <c r="AP143" s="50"/>
      <c r="AQ143" s="50"/>
      <c r="AR143" s="49"/>
      <c r="AS143" s="47"/>
      <c r="AT143" s="47"/>
      <c r="AU143" s="49"/>
      <c r="AV143" s="47"/>
      <c r="AW143" s="52"/>
      <c r="AX143" s="36" t="str">
        <f>IFERROR(VLOOKUP(D143,リスト!$B$2:$E$18,4, FALSE), "")</f>
        <v/>
      </c>
      <c r="AY143" s="37" t="str">
        <f t="shared" si="35"/>
        <v/>
      </c>
      <c r="AZ143" s="38" t="str" cm="1">
        <f t="array" ref="AZ143">IF(ISBLANK(D143),"",IF(ISNUMBER(MATCH(D143,リスト!$B$19:$B$31,0)),IF(COUNTIF(F143:N143,"〇")&gt;1,"error",INDEX(リスト!$B$19:$M$31,MATCH(D143,リスト!$B$19:$B$31,0),IF(COUNTIF(F143:N143,"〇")=0,4,MATCH("〇",F143:N143,0)+3))),AX143*AY143))</f>
        <v/>
      </c>
      <c r="BA143" s="39">
        <f t="shared" si="36"/>
        <v>0</v>
      </c>
      <c r="BB143" s="39">
        <f t="shared" si="37"/>
        <v>0</v>
      </c>
      <c r="BC143" s="39">
        <f t="shared" si="38"/>
        <v>0</v>
      </c>
      <c r="BD143" s="39">
        <f t="shared" si="39"/>
        <v>0</v>
      </c>
      <c r="BE143" s="39">
        <f t="shared" si="40"/>
        <v>0</v>
      </c>
    </row>
    <row r="144" spans="2:57" ht="30" customHeight="1" x14ac:dyDescent="0.2">
      <c r="B144" s="43">
        <v>136</v>
      </c>
      <c r="C144" s="45"/>
      <c r="D144" s="45"/>
      <c r="E144" s="46"/>
      <c r="F144" s="47"/>
      <c r="G144" s="47"/>
      <c r="H144" s="47"/>
      <c r="I144" s="47"/>
      <c r="J144" s="47"/>
      <c r="K144" s="47"/>
      <c r="L144" s="47"/>
      <c r="M144" s="47"/>
      <c r="N144" s="48"/>
      <c r="O144" s="28" t="str">
        <f>IF(D144="", "", IF(COUNTIF(リスト!$B$2:$D$31, D144)&gt;=1, "光熱費", ""))</f>
        <v/>
      </c>
      <c r="P144" s="47"/>
      <c r="Q144" s="47"/>
      <c r="R144" s="47"/>
      <c r="S144" s="47"/>
      <c r="T144" s="47"/>
      <c r="U144" s="47"/>
      <c r="V144" s="47"/>
      <c r="W144" s="47"/>
      <c r="X144" s="47"/>
      <c r="Y144" s="29">
        <f t="shared" si="29"/>
        <v>0</v>
      </c>
      <c r="Z144" s="30">
        <f t="shared" si="30"/>
        <v>0</v>
      </c>
      <c r="AA144" s="28" t="str">
        <f>IF(D144="", "", VLOOKUP(D144, リスト!$B$2:$D$31, 3, FALSE))</f>
        <v/>
      </c>
      <c r="AB144" s="47"/>
      <c r="AC144" s="47"/>
      <c r="AD144" s="47"/>
      <c r="AE144" s="47"/>
      <c r="AF144" s="47"/>
      <c r="AG144" s="47"/>
      <c r="AH144" s="47"/>
      <c r="AI144" s="47"/>
      <c r="AJ144" s="47"/>
      <c r="AK144" s="29">
        <f t="shared" si="31"/>
        <v>0</v>
      </c>
      <c r="AL144" s="30">
        <f t="shared" si="34"/>
        <v>0</v>
      </c>
      <c r="AM144" s="31">
        <f t="shared" si="32"/>
        <v>0</v>
      </c>
      <c r="AN144" s="32">
        <f t="shared" si="33"/>
        <v>0</v>
      </c>
      <c r="AO144" s="49"/>
      <c r="AP144" s="50"/>
      <c r="AQ144" s="50"/>
      <c r="AR144" s="49"/>
      <c r="AS144" s="47"/>
      <c r="AT144" s="47"/>
      <c r="AU144" s="49"/>
      <c r="AV144" s="47"/>
      <c r="AW144" s="52"/>
      <c r="AX144" s="36" t="str">
        <f>IFERROR(VLOOKUP(D144,リスト!$B$2:$E$18,4, FALSE), "")</f>
        <v/>
      </c>
      <c r="AY144" s="37" t="str">
        <f t="shared" si="35"/>
        <v/>
      </c>
      <c r="AZ144" s="38" t="str" cm="1">
        <f t="array" ref="AZ144">IF(ISBLANK(D144),"",IF(ISNUMBER(MATCH(D144,リスト!$B$19:$B$31,0)),IF(COUNTIF(F144:N144,"〇")&gt;1,"error",INDEX(リスト!$B$19:$M$31,MATCH(D144,リスト!$B$19:$B$31,0),IF(COUNTIF(F144:N144,"〇")=0,4,MATCH("〇",F144:N144,0)+3))),AX144*AY144))</f>
        <v/>
      </c>
      <c r="BA144" s="39">
        <f t="shared" si="36"/>
        <v>0</v>
      </c>
      <c r="BB144" s="39">
        <f t="shared" si="37"/>
        <v>0</v>
      </c>
      <c r="BC144" s="39">
        <f t="shared" si="38"/>
        <v>0</v>
      </c>
      <c r="BD144" s="39">
        <f t="shared" si="39"/>
        <v>0</v>
      </c>
      <c r="BE144" s="39">
        <f t="shared" si="40"/>
        <v>0</v>
      </c>
    </row>
    <row r="145" spans="2:57" ht="30" customHeight="1" x14ac:dyDescent="0.2">
      <c r="B145" s="43">
        <v>137</v>
      </c>
      <c r="C145" s="45"/>
      <c r="D145" s="45"/>
      <c r="E145" s="46"/>
      <c r="F145" s="47"/>
      <c r="G145" s="47"/>
      <c r="H145" s="47"/>
      <c r="I145" s="47"/>
      <c r="J145" s="47"/>
      <c r="K145" s="47"/>
      <c r="L145" s="47"/>
      <c r="M145" s="47"/>
      <c r="N145" s="48"/>
      <c r="O145" s="28" t="str">
        <f>IF(D145="", "", IF(COUNTIF(リスト!$B$2:$D$31, D145)&gt;=1, "光熱費", ""))</f>
        <v/>
      </c>
      <c r="P145" s="47"/>
      <c r="Q145" s="47"/>
      <c r="R145" s="47"/>
      <c r="S145" s="47"/>
      <c r="T145" s="47"/>
      <c r="U145" s="47"/>
      <c r="V145" s="47"/>
      <c r="W145" s="47"/>
      <c r="X145" s="47"/>
      <c r="Y145" s="29">
        <f t="shared" ref="Y145:Y195" si="41">SUM(P145:X145)</f>
        <v>0</v>
      </c>
      <c r="Z145" s="30">
        <f t="shared" ref="Z145:Z195" si="42">ROUNDDOWN(Y145/1.1,0)</f>
        <v>0</v>
      </c>
      <c r="AA145" s="28" t="str">
        <f>IF(D145="", "", VLOOKUP(D145, リスト!$B$2:$D$31, 3, FALSE))</f>
        <v/>
      </c>
      <c r="AB145" s="47"/>
      <c r="AC145" s="47"/>
      <c r="AD145" s="47"/>
      <c r="AE145" s="47"/>
      <c r="AF145" s="47"/>
      <c r="AG145" s="47"/>
      <c r="AH145" s="47"/>
      <c r="AI145" s="47"/>
      <c r="AJ145" s="47"/>
      <c r="AK145" s="29">
        <f t="shared" si="31"/>
        <v>0</v>
      </c>
      <c r="AL145" s="30">
        <f t="shared" si="34"/>
        <v>0</v>
      </c>
      <c r="AM145" s="31">
        <f t="shared" si="32"/>
        <v>0</v>
      </c>
      <c r="AN145" s="32">
        <f t="shared" si="33"/>
        <v>0</v>
      </c>
      <c r="AO145" s="49"/>
      <c r="AP145" s="50"/>
      <c r="AQ145" s="50"/>
      <c r="AR145" s="49"/>
      <c r="AS145" s="47"/>
      <c r="AT145" s="47"/>
      <c r="AU145" s="49"/>
      <c r="AV145" s="47"/>
      <c r="AW145" s="52"/>
      <c r="AX145" s="36" t="str">
        <f>IFERROR(VLOOKUP(D145,リスト!$B$2:$E$18,4, FALSE), "")</f>
        <v/>
      </c>
      <c r="AY145" s="37" t="str">
        <f t="shared" si="35"/>
        <v/>
      </c>
      <c r="AZ145" s="38" t="str" cm="1">
        <f t="array" ref="AZ145">IF(ISBLANK(D145),"",IF(ISNUMBER(MATCH(D145,リスト!$B$19:$B$31,0)),IF(COUNTIF(F145:N145,"〇")&gt;1,"error",INDEX(リスト!$B$19:$M$31,MATCH(D145,リスト!$B$19:$B$31,0),IF(COUNTIF(F145:N145,"〇")=0,4,MATCH("〇",F145:N145,0)+3))),AX145*AY145))</f>
        <v/>
      </c>
      <c r="BA145" s="39">
        <f t="shared" si="36"/>
        <v>0</v>
      </c>
      <c r="BB145" s="39">
        <f t="shared" si="37"/>
        <v>0</v>
      </c>
      <c r="BC145" s="39">
        <f t="shared" si="38"/>
        <v>0</v>
      </c>
      <c r="BD145" s="39">
        <f t="shared" si="39"/>
        <v>0</v>
      </c>
      <c r="BE145" s="39">
        <f t="shared" si="40"/>
        <v>0</v>
      </c>
    </row>
    <row r="146" spans="2:57" ht="30" customHeight="1" x14ac:dyDescent="0.2">
      <c r="B146" s="43">
        <v>138</v>
      </c>
      <c r="C146" s="45"/>
      <c r="D146" s="45"/>
      <c r="E146" s="46"/>
      <c r="F146" s="47"/>
      <c r="G146" s="47"/>
      <c r="H146" s="47"/>
      <c r="I146" s="47"/>
      <c r="J146" s="47"/>
      <c r="K146" s="47"/>
      <c r="L146" s="47"/>
      <c r="M146" s="47"/>
      <c r="N146" s="48"/>
      <c r="O146" s="28" t="str">
        <f>IF(D146="", "", IF(COUNTIF(リスト!$B$2:$D$31, D146)&gt;=1, "光熱費", ""))</f>
        <v/>
      </c>
      <c r="P146" s="47"/>
      <c r="Q146" s="47"/>
      <c r="R146" s="47"/>
      <c r="S146" s="47"/>
      <c r="T146" s="47"/>
      <c r="U146" s="47"/>
      <c r="V146" s="47"/>
      <c r="W146" s="47"/>
      <c r="X146" s="47"/>
      <c r="Y146" s="29">
        <f t="shared" si="41"/>
        <v>0</v>
      </c>
      <c r="Z146" s="30">
        <f t="shared" si="42"/>
        <v>0</v>
      </c>
      <c r="AA146" s="28" t="str">
        <f>IF(D146="", "", VLOOKUP(D146, リスト!$B$2:$D$31, 3, FALSE))</f>
        <v/>
      </c>
      <c r="AB146" s="47"/>
      <c r="AC146" s="47"/>
      <c r="AD146" s="47"/>
      <c r="AE146" s="47"/>
      <c r="AF146" s="47"/>
      <c r="AG146" s="47"/>
      <c r="AH146" s="47"/>
      <c r="AI146" s="47"/>
      <c r="AJ146" s="47"/>
      <c r="AK146" s="29">
        <f t="shared" ref="AK146:AK195" si="43">SUM(AB146:AJ146)</f>
        <v>0</v>
      </c>
      <c r="AL146" s="30">
        <f t="shared" si="34"/>
        <v>0</v>
      </c>
      <c r="AM146" s="31">
        <f t="shared" ref="AM146:AM195" si="44">SUM(Y146,AK146)</f>
        <v>0</v>
      </c>
      <c r="AN146" s="32">
        <f t="shared" ref="AN146:AN195" si="45">SUM(Z146,AL146)</f>
        <v>0</v>
      </c>
      <c r="AO146" s="49"/>
      <c r="AP146" s="50"/>
      <c r="AQ146" s="50"/>
      <c r="AR146" s="49"/>
      <c r="AS146" s="47"/>
      <c r="AT146" s="47"/>
      <c r="AU146" s="49"/>
      <c r="AV146" s="47"/>
      <c r="AW146" s="52"/>
      <c r="AX146" s="36" t="str">
        <f>IFERROR(VLOOKUP(D146,リスト!$B$2:$E$18,4, FALSE), "")</f>
        <v/>
      </c>
      <c r="AY146" s="37" t="str">
        <f t="shared" si="35"/>
        <v/>
      </c>
      <c r="AZ146" s="38" t="str" cm="1">
        <f t="array" ref="AZ146">IF(ISBLANK(D146),"",IF(ISNUMBER(MATCH(D146,リスト!$B$19:$B$31,0)),IF(COUNTIF(F146:N146,"〇")&gt;1,"error",INDEX(リスト!$B$19:$M$31,MATCH(D146,リスト!$B$19:$B$31,0),IF(COUNTIF(F146:N146,"〇")=0,4,MATCH("〇",F146:N146,0)+3))),AX146*AY146))</f>
        <v/>
      </c>
      <c r="BA146" s="39">
        <f t="shared" si="36"/>
        <v>0</v>
      </c>
      <c r="BB146" s="39">
        <f t="shared" si="37"/>
        <v>0</v>
      </c>
      <c r="BC146" s="39">
        <f t="shared" si="38"/>
        <v>0</v>
      </c>
      <c r="BD146" s="39">
        <f t="shared" si="39"/>
        <v>0</v>
      </c>
      <c r="BE146" s="39">
        <f t="shared" si="40"/>
        <v>0</v>
      </c>
    </row>
    <row r="147" spans="2:57" ht="30" customHeight="1" x14ac:dyDescent="0.2">
      <c r="B147" s="43">
        <v>139</v>
      </c>
      <c r="C147" s="45"/>
      <c r="D147" s="45"/>
      <c r="E147" s="46"/>
      <c r="F147" s="47"/>
      <c r="G147" s="47"/>
      <c r="H147" s="47"/>
      <c r="I147" s="47"/>
      <c r="J147" s="47"/>
      <c r="K147" s="47"/>
      <c r="L147" s="47"/>
      <c r="M147" s="47"/>
      <c r="N147" s="48"/>
      <c r="O147" s="28" t="str">
        <f>IF(D147="", "", IF(COUNTIF(リスト!$B$2:$D$31, D147)&gt;=1, "光熱費", ""))</f>
        <v/>
      </c>
      <c r="P147" s="47"/>
      <c r="Q147" s="47"/>
      <c r="R147" s="47"/>
      <c r="S147" s="47"/>
      <c r="T147" s="47"/>
      <c r="U147" s="47"/>
      <c r="V147" s="47"/>
      <c r="W147" s="47"/>
      <c r="X147" s="47"/>
      <c r="Y147" s="29">
        <f t="shared" si="41"/>
        <v>0</v>
      </c>
      <c r="Z147" s="30">
        <f t="shared" si="42"/>
        <v>0</v>
      </c>
      <c r="AA147" s="28" t="str">
        <f>IF(D147="", "", VLOOKUP(D147, リスト!$B$2:$D$31, 3, FALSE))</f>
        <v/>
      </c>
      <c r="AB147" s="47"/>
      <c r="AC147" s="47"/>
      <c r="AD147" s="47"/>
      <c r="AE147" s="47"/>
      <c r="AF147" s="47"/>
      <c r="AG147" s="47"/>
      <c r="AH147" s="47"/>
      <c r="AI147" s="47"/>
      <c r="AJ147" s="47"/>
      <c r="AK147" s="29">
        <f t="shared" si="43"/>
        <v>0</v>
      </c>
      <c r="AL147" s="30">
        <f t="shared" si="34"/>
        <v>0</v>
      </c>
      <c r="AM147" s="31">
        <f t="shared" si="44"/>
        <v>0</v>
      </c>
      <c r="AN147" s="32">
        <f t="shared" si="45"/>
        <v>0</v>
      </c>
      <c r="AO147" s="49"/>
      <c r="AP147" s="50"/>
      <c r="AQ147" s="50"/>
      <c r="AR147" s="49"/>
      <c r="AS147" s="47"/>
      <c r="AT147" s="47"/>
      <c r="AU147" s="49"/>
      <c r="AV147" s="47"/>
      <c r="AW147" s="52"/>
      <c r="AX147" s="36" t="str">
        <f>IFERROR(VLOOKUP(D147,リスト!$B$2:$E$18,4, FALSE), "")</f>
        <v/>
      </c>
      <c r="AY147" s="37" t="str">
        <f t="shared" si="35"/>
        <v/>
      </c>
      <c r="AZ147" s="38" t="str" cm="1">
        <f t="array" ref="AZ147">IF(ISBLANK(D147),"",IF(ISNUMBER(MATCH(D147,リスト!$B$19:$B$31,0)),IF(COUNTIF(F147:N147,"〇")&gt;1,"error",INDEX(リスト!$B$19:$M$31,MATCH(D147,リスト!$B$19:$B$31,0),IF(COUNTIF(F147:N147,"〇")=0,4,MATCH("〇",F147:N147,0)+3))),AX147*AY147))</f>
        <v/>
      </c>
      <c r="BA147" s="39">
        <f t="shared" si="36"/>
        <v>0</v>
      </c>
      <c r="BB147" s="39">
        <f t="shared" si="37"/>
        <v>0</v>
      </c>
      <c r="BC147" s="39">
        <f t="shared" si="38"/>
        <v>0</v>
      </c>
      <c r="BD147" s="39">
        <f t="shared" si="39"/>
        <v>0</v>
      </c>
      <c r="BE147" s="39">
        <f t="shared" si="40"/>
        <v>0</v>
      </c>
    </row>
    <row r="148" spans="2:57" ht="30" customHeight="1" x14ac:dyDescent="0.2">
      <c r="B148" s="43">
        <v>140</v>
      </c>
      <c r="C148" s="45"/>
      <c r="D148" s="45"/>
      <c r="E148" s="46"/>
      <c r="F148" s="47"/>
      <c r="G148" s="47"/>
      <c r="H148" s="47"/>
      <c r="I148" s="47"/>
      <c r="J148" s="47"/>
      <c r="K148" s="47"/>
      <c r="L148" s="47"/>
      <c r="M148" s="47"/>
      <c r="N148" s="48"/>
      <c r="O148" s="28" t="str">
        <f>IF(D148="", "", IF(COUNTIF(リスト!$B$2:$D$31, D148)&gt;=1, "光熱費", ""))</f>
        <v/>
      </c>
      <c r="P148" s="47"/>
      <c r="Q148" s="47"/>
      <c r="R148" s="47"/>
      <c r="S148" s="47"/>
      <c r="T148" s="47"/>
      <c r="U148" s="47"/>
      <c r="V148" s="47"/>
      <c r="W148" s="47"/>
      <c r="X148" s="47"/>
      <c r="Y148" s="29">
        <f t="shared" si="41"/>
        <v>0</v>
      </c>
      <c r="Z148" s="30">
        <f t="shared" si="42"/>
        <v>0</v>
      </c>
      <c r="AA148" s="28" t="str">
        <f>IF(D148="", "", VLOOKUP(D148, リスト!$B$2:$D$31, 3, FALSE))</f>
        <v/>
      </c>
      <c r="AB148" s="47"/>
      <c r="AC148" s="47"/>
      <c r="AD148" s="47"/>
      <c r="AE148" s="47"/>
      <c r="AF148" s="47"/>
      <c r="AG148" s="47"/>
      <c r="AH148" s="47"/>
      <c r="AI148" s="47"/>
      <c r="AJ148" s="47"/>
      <c r="AK148" s="29">
        <f t="shared" si="43"/>
        <v>0</v>
      </c>
      <c r="AL148" s="30">
        <f t="shared" si="34"/>
        <v>0</v>
      </c>
      <c r="AM148" s="31">
        <f t="shared" si="44"/>
        <v>0</v>
      </c>
      <c r="AN148" s="32">
        <f t="shared" si="45"/>
        <v>0</v>
      </c>
      <c r="AO148" s="49"/>
      <c r="AP148" s="50"/>
      <c r="AQ148" s="50"/>
      <c r="AR148" s="49"/>
      <c r="AS148" s="47"/>
      <c r="AT148" s="47"/>
      <c r="AU148" s="49"/>
      <c r="AV148" s="47"/>
      <c r="AW148" s="52"/>
      <c r="AX148" s="36" t="str">
        <f>IFERROR(VLOOKUP(D148,リスト!$B$2:$E$18,4, FALSE), "")</f>
        <v/>
      </c>
      <c r="AY148" s="37" t="str">
        <f t="shared" si="35"/>
        <v/>
      </c>
      <c r="AZ148" s="38" t="str" cm="1">
        <f t="array" ref="AZ148">IF(ISBLANK(D148),"",IF(ISNUMBER(MATCH(D148,リスト!$B$19:$B$31,0)),IF(COUNTIF(F148:N148,"〇")&gt;1,"error",INDEX(リスト!$B$19:$M$31,MATCH(D148,リスト!$B$19:$B$31,0),IF(COUNTIF(F148:N148,"〇")=0,4,MATCH("〇",F148:N148,0)+3))),AX148*AY148))</f>
        <v/>
      </c>
      <c r="BA148" s="39">
        <f t="shared" si="36"/>
        <v>0</v>
      </c>
      <c r="BB148" s="39">
        <f t="shared" si="37"/>
        <v>0</v>
      </c>
      <c r="BC148" s="39">
        <f t="shared" si="38"/>
        <v>0</v>
      </c>
      <c r="BD148" s="39">
        <f t="shared" si="39"/>
        <v>0</v>
      </c>
      <c r="BE148" s="39">
        <f t="shared" si="40"/>
        <v>0</v>
      </c>
    </row>
    <row r="149" spans="2:57" ht="30" customHeight="1" x14ac:dyDescent="0.2">
      <c r="B149" s="43">
        <v>141</v>
      </c>
      <c r="C149" s="45"/>
      <c r="D149" s="45"/>
      <c r="E149" s="46"/>
      <c r="F149" s="47"/>
      <c r="G149" s="47"/>
      <c r="H149" s="47"/>
      <c r="I149" s="47"/>
      <c r="J149" s="47"/>
      <c r="K149" s="47"/>
      <c r="L149" s="47"/>
      <c r="M149" s="47"/>
      <c r="N149" s="48"/>
      <c r="O149" s="28" t="str">
        <f>IF(D149="", "", IF(COUNTIF(リスト!$B$2:$D$31, D149)&gt;=1, "光熱費", ""))</f>
        <v/>
      </c>
      <c r="P149" s="47"/>
      <c r="Q149" s="47"/>
      <c r="R149" s="47"/>
      <c r="S149" s="47"/>
      <c r="T149" s="47"/>
      <c r="U149" s="47"/>
      <c r="V149" s="47"/>
      <c r="W149" s="47"/>
      <c r="X149" s="47"/>
      <c r="Y149" s="29">
        <f t="shared" si="41"/>
        <v>0</v>
      </c>
      <c r="Z149" s="30">
        <f t="shared" si="42"/>
        <v>0</v>
      </c>
      <c r="AA149" s="28" t="str">
        <f>IF(D149="", "", VLOOKUP(D149, リスト!$B$2:$D$31, 3, FALSE))</f>
        <v/>
      </c>
      <c r="AB149" s="47"/>
      <c r="AC149" s="47"/>
      <c r="AD149" s="47"/>
      <c r="AE149" s="47"/>
      <c r="AF149" s="47"/>
      <c r="AG149" s="47"/>
      <c r="AH149" s="47"/>
      <c r="AI149" s="47"/>
      <c r="AJ149" s="47"/>
      <c r="AK149" s="29">
        <f t="shared" si="43"/>
        <v>0</v>
      </c>
      <c r="AL149" s="30">
        <f t="shared" si="34"/>
        <v>0</v>
      </c>
      <c r="AM149" s="31">
        <f t="shared" si="44"/>
        <v>0</v>
      </c>
      <c r="AN149" s="32">
        <f t="shared" si="45"/>
        <v>0</v>
      </c>
      <c r="AO149" s="49"/>
      <c r="AP149" s="50"/>
      <c r="AQ149" s="50"/>
      <c r="AR149" s="49"/>
      <c r="AS149" s="47"/>
      <c r="AT149" s="47"/>
      <c r="AU149" s="49"/>
      <c r="AV149" s="47"/>
      <c r="AW149" s="52"/>
      <c r="AX149" s="36" t="str">
        <f>IFERROR(VLOOKUP(D149,リスト!$B$2:$E$18,4, FALSE), "")</f>
        <v/>
      </c>
      <c r="AY149" s="37" t="str">
        <f t="shared" si="35"/>
        <v/>
      </c>
      <c r="AZ149" s="38" t="str" cm="1">
        <f t="array" ref="AZ149">IF(ISBLANK(D149),"",IF(ISNUMBER(MATCH(D149,リスト!$B$19:$B$31,0)),IF(COUNTIF(F149:N149,"〇")&gt;1,"error",INDEX(リスト!$B$19:$M$31,MATCH(D149,リスト!$B$19:$B$31,0),IF(COUNTIF(F149:N149,"〇")=0,4,MATCH("〇",F149:N149,0)+3))),AX149*AY149))</f>
        <v/>
      </c>
      <c r="BA149" s="39">
        <f t="shared" si="36"/>
        <v>0</v>
      </c>
      <c r="BB149" s="39">
        <f t="shared" si="37"/>
        <v>0</v>
      </c>
      <c r="BC149" s="39">
        <f t="shared" si="38"/>
        <v>0</v>
      </c>
      <c r="BD149" s="39">
        <f t="shared" si="39"/>
        <v>0</v>
      </c>
      <c r="BE149" s="39">
        <f t="shared" si="40"/>
        <v>0</v>
      </c>
    </row>
    <row r="150" spans="2:57" ht="30" customHeight="1" x14ac:dyDescent="0.2">
      <c r="B150" s="43">
        <v>142</v>
      </c>
      <c r="C150" s="45"/>
      <c r="D150" s="45"/>
      <c r="E150" s="46"/>
      <c r="F150" s="47"/>
      <c r="G150" s="47"/>
      <c r="H150" s="47"/>
      <c r="I150" s="47"/>
      <c r="J150" s="47"/>
      <c r="K150" s="47"/>
      <c r="L150" s="47"/>
      <c r="M150" s="47"/>
      <c r="N150" s="48"/>
      <c r="O150" s="28" t="str">
        <f>IF(D150="", "", IF(COUNTIF(リスト!$B$2:$D$31, D150)&gt;=1, "光熱費", ""))</f>
        <v/>
      </c>
      <c r="P150" s="47"/>
      <c r="Q150" s="47"/>
      <c r="R150" s="47"/>
      <c r="S150" s="47"/>
      <c r="T150" s="47"/>
      <c r="U150" s="47"/>
      <c r="V150" s="47"/>
      <c r="W150" s="47"/>
      <c r="X150" s="47"/>
      <c r="Y150" s="29">
        <f t="shared" si="41"/>
        <v>0</v>
      </c>
      <c r="Z150" s="30">
        <f t="shared" si="42"/>
        <v>0</v>
      </c>
      <c r="AA150" s="28" t="str">
        <f>IF(D150="", "", VLOOKUP(D150, リスト!$B$2:$D$31, 3, FALSE))</f>
        <v/>
      </c>
      <c r="AB150" s="47"/>
      <c r="AC150" s="47"/>
      <c r="AD150" s="47"/>
      <c r="AE150" s="47"/>
      <c r="AF150" s="47"/>
      <c r="AG150" s="47"/>
      <c r="AH150" s="47"/>
      <c r="AI150" s="47"/>
      <c r="AJ150" s="47"/>
      <c r="AK150" s="29">
        <f t="shared" si="43"/>
        <v>0</v>
      </c>
      <c r="AL150" s="30">
        <f t="shared" si="34"/>
        <v>0</v>
      </c>
      <c r="AM150" s="31">
        <f t="shared" si="44"/>
        <v>0</v>
      </c>
      <c r="AN150" s="32">
        <f t="shared" si="45"/>
        <v>0</v>
      </c>
      <c r="AO150" s="49"/>
      <c r="AP150" s="50"/>
      <c r="AQ150" s="50"/>
      <c r="AR150" s="49"/>
      <c r="AS150" s="47"/>
      <c r="AT150" s="47"/>
      <c r="AU150" s="49"/>
      <c r="AV150" s="47"/>
      <c r="AW150" s="52"/>
      <c r="AX150" s="36" t="str">
        <f>IFERROR(VLOOKUP(D150,リスト!$B$2:$E$18,4, FALSE), "")</f>
        <v/>
      </c>
      <c r="AY150" s="37" t="str">
        <f t="shared" si="35"/>
        <v/>
      </c>
      <c r="AZ150" s="38" t="str" cm="1">
        <f t="array" ref="AZ150">IF(ISBLANK(D150),"",IF(ISNUMBER(MATCH(D150,リスト!$B$19:$B$31,0)),IF(COUNTIF(F150:N150,"〇")&gt;1,"error",INDEX(リスト!$B$19:$M$31,MATCH(D150,リスト!$B$19:$B$31,0),IF(COUNTIF(F150:N150,"〇")=0,4,MATCH("〇",F150:N150,0)+3))),AX150*AY150))</f>
        <v/>
      </c>
      <c r="BA150" s="39">
        <f t="shared" si="36"/>
        <v>0</v>
      </c>
      <c r="BB150" s="39">
        <f t="shared" si="37"/>
        <v>0</v>
      </c>
      <c r="BC150" s="39">
        <f t="shared" si="38"/>
        <v>0</v>
      </c>
      <c r="BD150" s="39">
        <f t="shared" si="39"/>
        <v>0</v>
      </c>
      <c r="BE150" s="39">
        <f t="shared" si="40"/>
        <v>0</v>
      </c>
    </row>
    <row r="151" spans="2:57" ht="30" customHeight="1" x14ac:dyDescent="0.2">
      <c r="B151" s="43">
        <v>143</v>
      </c>
      <c r="C151" s="45"/>
      <c r="D151" s="45"/>
      <c r="E151" s="46"/>
      <c r="F151" s="47"/>
      <c r="G151" s="47"/>
      <c r="H151" s="47"/>
      <c r="I151" s="47"/>
      <c r="J151" s="47"/>
      <c r="K151" s="47"/>
      <c r="L151" s="47"/>
      <c r="M151" s="47"/>
      <c r="N151" s="48"/>
      <c r="O151" s="28" t="str">
        <f>IF(D151="", "", IF(COUNTIF(リスト!$B$2:$D$31, D151)&gt;=1, "光熱費", ""))</f>
        <v/>
      </c>
      <c r="P151" s="47"/>
      <c r="Q151" s="47"/>
      <c r="R151" s="47"/>
      <c r="S151" s="47"/>
      <c r="T151" s="47"/>
      <c r="U151" s="47"/>
      <c r="V151" s="47"/>
      <c r="W151" s="47"/>
      <c r="X151" s="47"/>
      <c r="Y151" s="29">
        <f t="shared" si="41"/>
        <v>0</v>
      </c>
      <c r="Z151" s="30">
        <f t="shared" si="42"/>
        <v>0</v>
      </c>
      <c r="AA151" s="28" t="str">
        <f>IF(D151="", "", VLOOKUP(D151, リスト!$B$2:$D$31, 3, FALSE))</f>
        <v/>
      </c>
      <c r="AB151" s="47"/>
      <c r="AC151" s="47"/>
      <c r="AD151" s="47"/>
      <c r="AE151" s="47"/>
      <c r="AF151" s="47"/>
      <c r="AG151" s="47"/>
      <c r="AH151" s="47"/>
      <c r="AI151" s="47"/>
      <c r="AJ151" s="47"/>
      <c r="AK151" s="29">
        <f t="shared" si="43"/>
        <v>0</v>
      </c>
      <c r="AL151" s="30">
        <f t="shared" si="34"/>
        <v>0</v>
      </c>
      <c r="AM151" s="31">
        <f t="shared" si="44"/>
        <v>0</v>
      </c>
      <c r="AN151" s="32">
        <f t="shared" si="45"/>
        <v>0</v>
      </c>
      <c r="AO151" s="49"/>
      <c r="AP151" s="50"/>
      <c r="AQ151" s="50"/>
      <c r="AR151" s="49"/>
      <c r="AS151" s="47"/>
      <c r="AT151" s="47"/>
      <c r="AU151" s="49"/>
      <c r="AV151" s="47"/>
      <c r="AW151" s="52"/>
      <c r="AX151" s="36" t="str">
        <f>IFERROR(VLOOKUP(D151,リスト!$B$2:$E$18,4, FALSE), "")</f>
        <v/>
      </c>
      <c r="AY151" s="37" t="str">
        <f t="shared" si="35"/>
        <v/>
      </c>
      <c r="AZ151" s="38" t="str" cm="1">
        <f t="array" ref="AZ151">IF(ISBLANK(D151),"",IF(ISNUMBER(MATCH(D151,リスト!$B$19:$B$31,0)),IF(COUNTIF(F151:N151,"〇")&gt;1,"error",INDEX(リスト!$B$19:$M$31,MATCH(D151,リスト!$B$19:$B$31,0),IF(COUNTIF(F151:N151,"〇")=0,4,MATCH("〇",F151:N151,0)+3))),AX151*AY151))</f>
        <v/>
      </c>
      <c r="BA151" s="39">
        <f t="shared" si="36"/>
        <v>0</v>
      </c>
      <c r="BB151" s="39">
        <f t="shared" si="37"/>
        <v>0</v>
      </c>
      <c r="BC151" s="39">
        <f t="shared" si="38"/>
        <v>0</v>
      </c>
      <c r="BD151" s="39">
        <f t="shared" si="39"/>
        <v>0</v>
      </c>
      <c r="BE151" s="39">
        <f t="shared" si="40"/>
        <v>0</v>
      </c>
    </row>
    <row r="152" spans="2:57" ht="30" customHeight="1" x14ac:dyDescent="0.2">
      <c r="B152" s="43">
        <v>144</v>
      </c>
      <c r="C152" s="45"/>
      <c r="D152" s="45"/>
      <c r="E152" s="46"/>
      <c r="F152" s="47"/>
      <c r="G152" s="47"/>
      <c r="H152" s="47"/>
      <c r="I152" s="47"/>
      <c r="J152" s="47"/>
      <c r="K152" s="47"/>
      <c r="L152" s="47"/>
      <c r="M152" s="47"/>
      <c r="N152" s="48"/>
      <c r="O152" s="28" t="str">
        <f>IF(D152="", "", IF(COUNTIF(リスト!$B$2:$D$31, D152)&gt;=1, "光熱費", ""))</f>
        <v/>
      </c>
      <c r="P152" s="47"/>
      <c r="Q152" s="47"/>
      <c r="R152" s="47"/>
      <c r="S152" s="47"/>
      <c r="T152" s="47"/>
      <c r="U152" s="47"/>
      <c r="V152" s="47"/>
      <c r="W152" s="47"/>
      <c r="X152" s="47"/>
      <c r="Y152" s="29">
        <f t="shared" si="41"/>
        <v>0</v>
      </c>
      <c r="Z152" s="30">
        <f t="shared" si="42"/>
        <v>0</v>
      </c>
      <c r="AA152" s="28" t="str">
        <f>IF(D152="", "", VLOOKUP(D152, リスト!$B$2:$D$31, 3, FALSE))</f>
        <v/>
      </c>
      <c r="AB152" s="47"/>
      <c r="AC152" s="47"/>
      <c r="AD152" s="47"/>
      <c r="AE152" s="47"/>
      <c r="AF152" s="47"/>
      <c r="AG152" s="47"/>
      <c r="AH152" s="47"/>
      <c r="AI152" s="47"/>
      <c r="AJ152" s="47"/>
      <c r="AK152" s="29">
        <f t="shared" si="43"/>
        <v>0</v>
      </c>
      <c r="AL152" s="30">
        <f t="shared" si="34"/>
        <v>0</v>
      </c>
      <c r="AM152" s="31">
        <f t="shared" si="44"/>
        <v>0</v>
      </c>
      <c r="AN152" s="32">
        <f t="shared" si="45"/>
        <v>0</v>
      </c>
      <c r="AO152" s="49"/>
      <c r="AP152" s="50"/>
      <c r="AQ152" s="50"/>
      <c r="AR152" s="49"/>
      <c r="AS152" s="47"/>
      <c r="AT152" s="47"/>
      <c r="AU152" s="49"/>
      <c r="AV152" s="47"/>
      <c r="AW152" s="52"/>
      <c r="AX152" s="36" t="str">
        <f>IFERROR(VLOOKUP(D152,リスト!$B$2:$E$18,4, FALSE), "")</f>
        <v/>
      </c>
      <c r="AY152" s="37" t="str">
        <f t="shared" si="35"/>
        <v/>
      </c>
      <c r="AZ152" s="38" t="str" cm="1">
        <f t="array" ref="AZ152">IF(ISBLANK(D152),"",IF(ISNUMBER(MATCH(D152,リスト!$B$19:$B$31,0)),IF(COUNTIF(F152:N152,"〇")&gt;1,"error",INDEX(リスト!$B$19:$M$31,MATCH(D152,リスト!$B$19:$B$31,0),IF(COUNTIF(F152:N152,"〇")=0,4,MATCH("〇",F152:N152,0)+3))),AX152*AY152))</f>
        <v/>
      </c>
      <c r="BA152" s="39">
        <f t="shared" si="36"/>
        <v>0</v>
      </c>
      <c r="BB152" s="39">
        <f t="shared" si="37"/>
        <v>0</v>
      </c>
      <c r="BC152" s="39">
        <f t="shared" si="38"/>
        <v>0</v>
      </c>
      <c r="BD152" s="39">
        <f t="shared" si="39"/>
        <v>0</v>
      </c>
      <c r="BE152" s="39">
        <f t="shared" si="40"/>
        <v>0</v>
      </c>
    </row>
    <row r="153" spans="2:57" ht="30" customHeight="1" x14ac:dyDescent="0.2">
      <c r="B153" s="43">
        <v>145</v>
      </c>
      <c r="C153" s="45"/>
      <c r="D153" s="45"/>
      <c r="E153" s="46"/>
      <c r="F153" s="47"/>
      <c r="G153" s="47"/>
      <c r="H153" s="47"/>
      <c r="I153" s="47"/>
      <c r="J153" s="47"/>
      <c r="K153" s="47"/>
      <c r="L153" s="47"/>
      <c r="M153" s="47"/>
      <c r="N153" s="48"/>
      <c r="O153" s="28" t="str">
        <f>IF(D153="", "", IF(COUNTIF(リスト!$B$2:$D$31, D153)&gt;=1, "光熱費", ""))</f>
        <v/>
      </c>
      <c r="P153" s="47"/>
      <c r="Q153" s="47"/>
      <c r="R153" s="47"/>
      <c r="S153" s="47"/>
      <c r="T153" s="47"/>
      <c r="U153" s="47"/>
      <c r="V153" s="47"/>
      <c r="W153" s="47"/>
      <c r="X153" s="47"/>
      <c r="Y153" s="29">
        <f t="shared" si="41"/>
        <v>0</v>
      </c>
      <c r="Z153" s="30">
        <f t="shared" si="42"/>
        <v>0</v>
      </c>
      <c r="AA153" s="28" t="str">
        <f>IF(D153="", "", VLOOKUP(D153, リスト!$B$2:$D$31, 3, FALSE))</f>
        <v/>
      </c>
      <c r="AB153" s="47"/>
      <c r="AC153" s="47"/>
      <c r="AD153" s="47"/>
      <c r="AE153" s="47"/>
      <c r="AF153" s="47"/>
      <c r="AG153" s="47"/>
      <c r="AH153" s="47"/>
      <c r="AI153" s="47"/>
      <c r="AJ153" s="47"/>
      <c r="AK153" s="29">
        <f t="shared" si="43"/>
        <v>0</v>
      </c>
      <c r="AL153" s="30">
        <f t="shared" si="34"/>
        <v>0</v>
      </c>
      <c r="AM153" s="31">
        <f t="shared" si="44"/>
        <v>0</v>
      </c>
      <c r="AN153" s="32">
        <f t="shared" si="45"/>
        <v>0</v>
      </c>
      <c r="AO153" s="49"/>
      <c r="AP153" s="50"/>
      <c r="AQ153" s="50"/>
      <c r="AR153" s="49"/>
      <c r="AS153" s="47"/>
      <c r="AT153" s="47"/>
      <c r="AU153" s="49"/>
      <c r="AV153" s="47"/>
      <c r="AW153" s="52"/>
      <c r="AX153" s="36" t="str">
        <f>IFERROR(VLOOKUP(D153,リスト!$B$2:$E$18,4, FALSE), "")</f>
        <v/>
      </c>
      <c r="AY153" s="37" t="str">
        <f t="shared" si="35"/>
        <v/>
      </c>
      <c r="AZ153" s="38" t="str" cm="1">
        <f t="array" ref="AZ153">IF(ISBLANK(D153),"",IF(ISNUMBER(MATCH(D153,リスト!$B$19:$B$31,0)),IF(COUNTIF(F153:N153,"〇")&gt;1,"error",INDEX(リスト!$B$19:$M$31,MATCH(D153,リスト!$B$19:$B$31,0),IF(COUNTIF(F153:N153,"〇")=0,4,MATCH("〇",F153:N153,0)+3))),AX153*AY153))</f>
        <v/>
      </c>
      <c r="BA153" s="39">
        <f t="shared" si="36"/>
        <v>0</v>
      </c>
      <c r="BB153" s="39">
        <f t="shared" si="37"/>
        <v>0</v>
      </c>
      <c r="BC153" s="39">
        <f t="shared" si="38"/>
        <v>0</v>
      </c>
      <c r="BD153" s="39">
        <f t="shared" si="39"/>
        <v>0</v>
      </c>
      <c r="BE153" s="39">
        <f t="shared" si="40"/>
        <v>0</v>
      </c>
    </row>
    <row r="154" spans="2:57" ht="30" customHeight="1" x14ac:dyDescent="0.2">
      <c r="B154" s="43">
        <v>146</v>
      </c>
      <c r="C154" s="45"/>
      <c r="D154" s="45"/>
      <c r="E154" s="46"/>
      <c r="F154" s="47"/>
      <c r="G154" s="47"/>
      <c r="H154" s="47"/>
      <c r="I154" s="47"/>
      <c r="J154" s="47"/>
      <c r="K154" s="47"/>
      <c r="L154" s="47"/>
      <c r="M154" s="47"/>
      <c r="N154" s="48"/>
      <c r="O154" s="28" t="str">
        <f>IF(D154="", "", IF(COUNTIF(リスト!$B$2:$D$31, D154)&gt;=1, "光熱費", ""))</f>
        <v/>
      </c>
      <c r="P154" s="47"/>
      <c r="Q154" s="47"/>
      <c r="R154" s="47"/>
      <c r="S154" s="47"/>
      <c r="T154" s="47"/>
      <c r="U154" s="47"/>
      <c r="V154" s="47"/>
      <c r="W154" s="47"/>
      <c r="X154" s="47"/>
      <c r="Y154" s="29">
        <f t="shared" si="41"/>
        <v>0</v>
      </c>
      <c r="Z154" s="30">
        <f t="shared" si="42"/>
        <v>0</v>
      </c>
      <c r="AA154" s="28" t="str">
        <f>IF(D154="", "", VLOOKUP(D154, リスト!$B$2:$D$31, 3, FALSE))</f>
        <v/>
      </c>
      <c r="AB154" s="47"/>
      <c r="AC154" s="47"/>
      <c r="AD154" s="47"/>
      <c r="AE154" s="47"/>
      <c r="AF154" s="47"/>
      <c r="AG154" s="47"/>
      <c r="AH154" s="47"/>
      <c r="AI154" s="47"/>
      <c r="AJ154" s="47"/>
      <c r="AK154" s="29">
        <f t="shared" si="43"/>
        <v>0</v>
      </c>
      <c r="AL154" s="30">
        <f t="shared" si="34"/>
        <v>0</v>
      </c>
      <c r="AM154" s="31">
        <f t="shared" si="44"/>
        <v>0</v>
      </c>
      <c r="AN154" s="32">
        <f t="shared" si="45"/>
        <v>0</v>
      </c>
      <c r="AO154" s="49"/>
      <c r="AP154" s="50"/>
      <c r="AQ154" s="50"/>
      <c r="AR154" s="49"/>
      <c r="AS154" s="47"/>
      <c r="AT154" s="47"/>
      <c r="AU154" s="49"/>
      <c r="AV154" s="47"/>
      <c r="AW154" s="52"/>
      <c r="AX154" s="36" t="str">
        <f>IFERROR(VLOOKUP(D154,リスト!$B$2:$E$18,4, FALSE), "")</f>
        <v/>
      </c>
      <c r="AY154" s="37" t="str">
        <f t="shared" si="35"/>
        <v/>
      </c>
      <c r="AZ154" s="38" t="str" cm="1">
        <f t="array" ref="AZ154">IF(ISBLANK(D154),"",IF(ISNUMBER(MATCH(D154,リスト!$B$19:$B$31,0)),IF(COUNTIF(F154:N154,"〇")&gt;1,"error",INDEX(リスト!$B$19:$M$31,MATCH(D154,リスト!$B$19:$B$31,0),IF(COUNTIF(F154:N154,"〇")=0,4,MATCH("〇",F154:N154,0)+3))),AX154*AY154))</f>
        <v/>
      </c>
      <c r="BA154" s="39">
        <f t="shared" si="36"/>
        <v>0</v>
      </c>
      <c r="BB154" s="39">
        <f t="shared" si="37"/>
        <v>0</v>
      </c>
      <c r="BC154" s="39">
        <f t="shared" si="38"/>
        <v>0</v>
      </c>
      <c r="BD154" s="39">
        <f t="shared" si="39"/>
        <v>0</v>
      </c>
      <c r="BE154" s="39">
        <f t="shared" si="40"/>
        <v>0</v>
      </c>
    </row>
    <row r="155" spans="2:57" ht="30" customHeight="1" x14ac:dyDescent="0.2">
      <c r="B155" s="43">
        <v>147</v>
      </c>
      <c r="C155" s="45"/>
      <c r="D155" s="45"/>
      <c r="E155" s="46"/>
      <c r="F155" s="47"/>
      <c r="G155" s="47"/>
      <c r="H155" s="47"/>
      <c r="I155" s="47"/>
      <c r="J155" s="47"/>
      <c r="K155" s="47"/>
      <c r="L155" s="47"/>
      <c r="M155" s="47"/>
      <c r="N155" s="48"/>
      <c r="O155" s="28" t="str">
        <f>IF(D155="", "", IF(COUNTIF(リスト!$B$2:$D$31, D155)&gt;=1, "光熱費", ""))</f>
        <v/>
      </c>
      <c r="P155" s="47"/>
      <c r="Q155" s="47"/>
      <c r="R155" s="47"/>
      <c r="S155" s="47"/>
      <c r="T155" s="47"/>
      <c r="U155" s="47"/>
      <c r="V155" s="47"/>
      <c r="W155" s="47"/>
      <c r="X155" s="47"/>
      <c r="Y155" s="29">
        <f t="shared" si="41"/>
        <v>0</v>
      </c>
      <c r="Z155" s="30">
        <f t="shared" si="42"/>
        <v>0</v>
      </c>
      <c r="AA155" s="28" t="str">
        <f>IF(D155="", "", VLOOKUP(D155, リスト!$B$2:$D$31, 3, FALSE))</f>
        <v/>
      </c>
      <c r="AB155" s="47"/>
      <c r="AC155" s="47"/>
      <c r="AD155" s="47"/>
      <c r="AE155" s="47"/>
      <c r="AF155" s="47"/>
      <c r="AG155" s="47"/>
      <c r="AH155" s="47"/>
      <c r="AI155" s="47"/>
      <c r="AJ155" s="47"/>
      <c r="AK155" s="29">
        <f t="shared" si="43"/>
        <v>0</v>
      </c>
      <c r="AL155" s="30">
        <f t="shared" si="34"/>
        <v>0</v>
      </c>
      <c r="AM155" s="31">
        <f t="shared" si="44"/>
        <v>0</v>
      </c>
      <c r="AN155" s="32">
        <f t="shared" si="45"/>
        <v>0</v>
      </c>
      <c r="AO155" s="49"/>
      <c r="AP155" s="50"/>
      <c r="AQ155" s="50"/>
      <c r="AR155" s="49"/>
      <c r="AS155" s="47"/>
      <c r="AT155" s="47"/>
      <c r="AU155" s="49"/>
      <c r="AV155" s="47"/>
      <c r="AW155" s="52"/>
      <c r="AX155" s="36" t="str">
        <f>IFERROR(VLOOKUP(D155,リスト!$B$2:$E$18,4, FALSE), "")</f>
        <v/>
      </c>
      <c r="AY155" s="37" t="str">
        <f t="shared" si="35"/>
        <v/>
      </c>
      <c r="AZ155" s="38" t="str" cm="1">
        <f t="array" ref="AZ155">IF(ISBLANK(D155),"",IF(ISNUMBER(MATCH(D155,リスト!$B$19:$B$31,0)),IF(COUNTIF(F155:N155,"〇")&gt;1,"error",INDEX(リスト!$B$19:$M$31,MATCH(D155,リスト!$B$19:$B$31,0),IF(COUNTIF(F155:N155,"〇")=0,4,MATCH("〇",F155:N155,0)+3))),AX155*AY155))</f>
        <v/>
      </c>
      <c r="BA155" s="39">
        <f t="shared" si="36"/>
        <v>0</v>
      </c>
      <c r="BB155" s="39">
        <f t="shared" si="37"/>
        <v>0</v>
      </c>
      <c r="BC155" s="39">
        <f t="shared" si="38"/>
        <v>0</v>
      </c>
      <c r="BD155" s="39">
        <f t="shared" si="39"/>
        <v>0</v>
      </c>
      <c r="BE155" s="39">
        <f t="shared" si="40"/>
        <v>0</v>
      </c>
    </row>
    <row r="156" spans="2:57" ht="30" customHeight="1" x14ac:dyDescent="0.2">
      <c r="B156" s="43">
        <v>148</v>
      </c>
      <c r="C156" s="45"/>
      <c r="D156" s="45"/>
      <c r="E156" s="46"/>
      <c r="F156" s="47"/>
      <c r="G156" s="47"/>
      <c r="H156" s="47"/>
      <c r="I156" s="47"/>
      <c r="J156" s="47"/>
      <c r="K156" s="47"/>
      <c r="L156" s="47"/>
      <c r="M156" s="47"/>
      <c r="N156" s="48"/>
      <c r="O156" s="28" t="str">
        <f>IF(D156="", "", IF(COUNTIF(リスト!$B$2:$D$31, D156)&gt;=1, "光熱費", ""))</f>
        <v/>
      </c>
      <c r="P156" s="47"/>
      <c r="Q156" s="47"/>
      <c r="R156" s="47"/>
      <c r="S156" s="47"/>
      <c r="T156" s="47"/>
      <c r="U156" s="47"/>
      <c r="V156" s="47"/>
      <c r="W156" s="47"/>
      <c r="X156" s="47"/>
      <c r="Y156" s="29">
        <f t="shared" si="41"/>
        <v>0</v>
      </c>
      <c r="Z156" s="30">
        <f t="shared" si="42"/>
        <v>0</v>
      </c>
      <c r="AA156" s="28" t="str">
        <f>IF(D156="", "", VLOOKUP(D156, リスト!$B$2:$D$31, 3, FALSE))</f>
        <v/>
      </c>
      <c r="AB156" s="47"/>
      <c r="AC156" s="47"/>
      <c r="AD156" s="47"/>
      <c r="AE156" s="47"/>
      <c r="AF156" s="47"/>
      <c r="AG156" s="47"/>
      <c r="AH156" s="47"/>
      <c r="AI156" s="47"/>
      <c r="AJ156" s="47"/>
      <c r="AK156" s="29">
        <f t="shared" si="43"/>
        <v>0</v>
      </c>
      <c r="AL156" s="30">
        <f t="shared" si="34"/>
        <v>0</v>
      </c>
      <c r="AM156" s="31">
        <f t="shared" si="44"/>
        <v>0</v>
      </c>
      <c r="AN156" s="32">
        <f t="shared" si="45"/>
        <v>0</v>
      </c>
      <c r="AO156" s="49"/>
      <c r="AP156" s="50"/>
      <c r="AQ156" s="50"/>
      <c r="AR156" s="49"/>
      <c r="AS156" s="47"/>
      <c r="AT156" s="47"/>
      <c r="AU156" s="49"/>
      <c r="AV156" s="47"/>
      <c r="AW156" s="52"/>
      <c r="AX156" s="36" t="str">
        <f>IFERROR(VLOOKUP(D156,リスト!$B$2:$E$18,4, FALSE), "")</f>
        <v/>
      </c>
      <c r="AY156" s="37" t="str">
        <f t="shared" si="35"/>
        <v/>
      </c>
      <c r="AZ156" s="38" t="str" cm="1">
        <f t="array" ref="AZ156">IF(ISBLANK(D156),"",IF(ISNUMBER(MATCH(D156,リスト!$B$19:$B$31,0)),IF(COUNTIF(F156:N156,"〇")&gt;1,"error",INDEX(リスト!$B$19:$M$31,MATCH(D156,リスト!$B$19:$B$31,0),IF(COUNTIF(F156:N156,"〇")=0,4,MATCH("〇",F156:N156,0)+3))),AX156*AY156))</f>
        <v/>
      </c>
      <c r="BA156" s="39">
        <f t="shared" si="36"/>
        <v>0</v>
      </c>
      <c r="BB156" s="39">
        <f t="shared" si="37"/>
        <v>0</v>
      </c>
      <c r="BC156" s="39">
        <f t="shared" si="38"/>
        <v>0</v>
      </c>
      <c r="BD156" s="39">
        <f t="shared" si="39"/>
        <v>0</v>
      </c>
      <c r="BE156" s="39">
        <f t="shared" si="40"/>
        <v>0</v>
      </c>
    </row>
    <row r="157" spans="2:57" ht="30" customHeight="1" x14ac:dyDescent="0.2">
      <c r="B157" s="43">
        <v>149</v>
      </c>
      <c r="C157" s="45"/>
      <c r="D157" s="45"/>
      <c r="E157" s="46"/>
      <c r="F157" s="47"/>
      <c r="G157" s="47"/>
      <c r="H157" s="47"/>
      <c r="I157" s="47"/>
      <c r="J157" s="47"/>
      <c r="K157" s="47"/>
      <c r="L157" s="47"/>
      <c r="M157" s="47"/>
      <c r="N157" s="48"/>
      <c r="O157" s="28" t="str">
        <f>IF(D157="", "", IF(COUNTIF(リスト!$B$2:$D$31, D157)&gt;=1, "光熱費", ""))</f>
        <v/>
      </c>
      <c r="P157" s="47"/>
      <c r="Q157" s="47"/>
      <c r="R157" s="47"/>
      <c r="S157" s="47"/>
      <c r="T157" s="47"/>
      <c r="U157" s="47"/>
      <c r="V157" s="47"/>
      <c r="W157" s="47"/>
      <c r="X157" s="47"/>
      <c r="Y157" s="29">
        <f t="shared" si="41"/>
        <v>0</v>
      </c>
      <c r="Z157" s="30">
        <f t="shared" si="42"/>
        <v>0</v>
      </c>
      <c r="AA157" s="28" t="str">
        <f>IF(D157="", "", VLOOKUP(D157, リスト!$B$2:$D$31, 3, FALSE))</f>
        <v/>
      </c>
      <c r="AB157" s="47"/>
      <c r="AC157" s="47"/>
      <c r="AD157" s="47"/>
      <c r="AE157" s="47"/>
      <c r="AF157" s="47"/>
      <c r="AG157" s="47"/>
      <c r="AH157" s="47"/>
      <c r="AI157" s="47"/>
      <c r="AJ157" s="47"/>
      <c r="AK157" s="29">
        <f t="shared" si="43"/>
        <v>0</v>
      </c>
      <c r="AL157" s="30">
        <f t="shared" si="34"/>
        <v>0</v>
      </c>
      <c r="AM157" s="31">
        <f t="shared" si="44"/>
        <v>0</v>
      </c>
      <c r="AN157" s="32">
        <f t="shared" si="45"/>
        <v>0</v>
      </c>
      <c r="AO157" s="49"/>
      <c r="AP157" s="50"/>
      <c r="AQ157" s="50"/>
      <c r="AR157" s="49"/>
      <c r="AS157" s="47"/>
      <c r="AT157" s="47"/>
      <c r="AU157" s="49"/>
      <c r="AV157" s="47"/>
      <c r="AW157" s="52"/>
      <c r="AX157" s="36" t="str">
        <f>IFERROR(VLOOKUP(D157,リスト!$B$2:$E$18,4, FALSE), "")</f>
        <v/>
      </c>
      <c r="AY157" s="37" t="str">
        <f t="shared" si="35"/>
        <v/>
      </c>
      <c r="AZ157" s="38" t="str" cm="1">
        <f t="array" ref="AZ157">IF(ISBLANK(D157),"",IF(ISNUMBER(MATCH(D157,リスト!$B$19:$B$31,0)),IF(COUNTIF(F157:N157,"〇")&gt;1,"error",INDEX(リスト!$B$19:$M$31,MATCH(D157,リスト!$B$19:$B$31,0),IF(COUNTIF(F157:N157,"〇")=0,4,MATCH("〇",F157:N157,0)+3))),AX157*AY157))</f>
        <v/>
      </c>
      <c r="BA157" s="39">
        <f t="shared" si="36"/>
        <v>0</v>
      </c>
      <c r="BB157" s="39">
        <f t="shared" si="37"/>
        <v>0</v>
      </c>
      <c r="BC157" s="39">
        <f t="shared" si="38"/>
        <v>0</v>
      </c>
      <c r="BD157" s="39">
        <f t="shared" si="39"/>
        <v>0</v>
      </c>
      <c r="BE157" s="39">
        <f t="shared" si="40"/>
        <v>0</v>
      </c>
    </row>
    <row r="158" spans="2:57" ht="30" customHeight="1" x14ac:dyDescent="0.2">
      <c r="B158" s="43">
        <v>150</v>
      </c>
      <c r="C158" s="45"/>
      <c r="D158" s="45"/>
      <c r="E158" s="46"/>
      <c r="F158" s="47"/>
      <c r="G158" s="47"/>
      <c r="H158" s="47"/>
      <c r="I158" s="47"/>
      <c r="J158" s="47"/>
      <c r="K158" s="47"/>
      <c r="L158" s="47"/>
      <c r="M158" s="47"/>
      <c r="N158" s="48"/>
      <c r="O158" s="28" t="str">
        <f>IF(D158="", "", IF(COUNTIF(リスト!$B$2:$D$31, D158)&gt;=1, "光熱費", ""))</f>
        <v/>
      </c>
      <c r="P158" s="47"/>
      <c r="Q158" s="47"/>
      <c r="R158" s="47"/>
      <c r="S158" s="47"/>
      <c r="T158" s="47"/>
      <c r="U158" s="47"/>
      <c r="V158" s="47"/>
      <c r="W158" s="47"/>
      <c r="X158" s="47"/>
      <c r="Y158" s="29">
        <f t="shared" si="41"/>
        <v>0</v>
      </c>
      <c r="Z158" s="30">
        <f t="shared" si="42"/>
        <v>0</v>
      </c>
      <c r="AA158" s="28" t="str">
        <f>IF(D158="", "", VLOOKUP(D158, リスト!$B$2:$D$31, 3, FALSE))</f>
        <v/>
      </c>
      <c r="AB158" s="47"/>
      <c r="AC158" s="47"/>
      <c r="AD158" s="47"/>
      <c r="AE158" s="47"/>
      <c r="AF158" s="47"/>
      <c r="AG158" s="47"/>
      <c r="AH158" s="47"/>
      <c r="AI158" s="47"/>
      <c r="AJ158" s="47"/>
      <c r="AK158" s="29">
        <f t="shared" si="43"/>
        <v>0</v>
      </c>
      <c r="AL158" s="30">
        <f t="shared" si="34"/>
        <v>0</v>
      </c>
      <c r="AM158" s="31">
        <f t="shared" si="44"/>
        <v>0</v>
      </c>
      <c r="AN158" s="32">
        <f t="shared" si="45"/>
        <v>0</v>
      </c>
      <c r="AO158" s="49"/>
      <c r="AP158" s="50"/>
      <c r="AQ158" s="50"/>
      <c r="AR158" s="49"/>
      <c r="AS158" s="47"/>
      <c r="AT158" s="47"/>
      <c r="AU158" s="49"/>
      <c r="AV158" s="47"/>
      <c r="AW158" s="52"/>
      <c r="AX158" s="36" t="str">
        <f>IFERROR(VLOOKUP(D158,リスト!$B$2:$E$18,4, FALSE), "")</f>
        <v/>
      </c>
      <c r="AY158" s="37" t="str">
        <f t="shared" si="35"/>
        <v/>
      </c>
      <c r="AZ158" s="38" t="str" cm="1">
        <f t="array" ref="AZ158">IF(ISBLANK(D158),"",IF(ISNUMBER(MATCH(D158,リスト!$B$19:$B$31,0)),IF(COUNTIF(F158:N158,"〇")&gt;1,"error",INDEX(リスト!$B$19:$M$31,MATCH(D158,リスト!$B$19:$B$31,0),IF(COUNTIF(F158:N158,"〇")=0,4,MATCH("〇",F158:N158,0)+3))),AX158*AY158))</f>
        <v/>
      </c>
      <c r="BA158" s="39">
        <f t="shared" si="36"/>
        <v>0</v>
      </c>
      <c r="BB158" s="39">
        <f t="shared" si="37"/>
        <v>0</v>
      </c>
      <c r="BC158" s="39">
        <f t="shared" si="38"/>
        <v>0</v>
      </c>
      <c r="BD158" s="39">
        <f t="shared" si="39"/>
        <v>0</v>
      </c>
      <c r="BE158" s="39">
        <f t="shared" si="40"/>
        <v>0</v>
      </c>
    </row>
    <row r="159" spans="2:57" ht="30" customHeight="1" x14ac:dyDescent="0.2">
      <c r="B159" s="43">
        <v>151</v>
      </c>
      <c r="C159" s="45"/>
      <c r="D159" s="45"/>
      <c r="E159" s="46"/>
      <c r="F159" s="47"/>
      <c r="G159" s="47"/>
      <c r="H159" s="47"/>
      <c r="I159" s="47"/>
      <c r="J159" s="47"/>
      <c r="K159" s="47"/>
      <c r="L159" s="47"/>
      <c r="M159" s="47"/>
      <c r="N159" s="48"/>
      <c r="O159" s="28" t="str">
        <f>IF(D159="", "", IF(COUNTIF(リスト!$B$2:$D$31, D159)&gt;=1, "光熱費", ""))</f>
        <v/>
      </c>
      <c r="P159" s="47"/>
      <c r="Q159" s="47"/>
      <c r="R159" s="47"/>
      <c r="S159" s="47"/>
      <c r="T159" s="47"/>
      <c r="U159" s="47"/>
      <c r="V159" s="47"/>
      <c r="W159" s="47"/>
      <c r="X159" s="47"/>
      <c r="Y159" s="29">
        <f t="shared" si="41"/>
        <v>0</v>
      </c>
      <c r="Z159" s="30">
        <f t="shared" si="42"/>
        <v>0</v>
      </c>
      <c r="AA159" s="28" t="str">
        <f>IF(D159="", "", VLOOKUP(D159, リスト!$B$2:$D$31, 3, FALSE))</f>
        <v/>
      </c>
      <c r="AB159" s="47"/>
      <c r="AC159" s="47"/>
      <c r="AD159" s="47"/>
      <c r="AE159" s="47"/>
      <c r="AF159" s="47"/>
      <c r="AG159" s="47"/>
      <c r="AH159" s="47"/>
      <c r="AI159" s="47"/>
      <c r="AJ159" s="47"/>
      <c r="AK159" s="29">
        <f t="shared" si="43"/>
        <v>0</v>
      </c>
      <c r="AL159" s="30">
        <f t="shared" si="34"/>
        <v>0</v>
      </c>
      <c r="AM159" s="31">
        <f t="shared" si="44"/>
        <v>0</v>
      </c>
      <c r="AN159" s="32">
        <f t="shared" si="45"/>
        <v>0</v>
      </c>
      <c r="AO159" s="49"/>
      <c r="AP159" s="50"/>
      <c r="AQ159" s="50"/>
      <c r="AR159" s="49"/>
      <c r="AS159" s="47"/>
      <c r="AT159" s="47"/>
      <c r="AU159" s="49"/>
      <c r="AV159" s="47"/>
      <c r="AW159" s="52"/>
      <c r="AX159" s="36" t="str">
        <f>IFERROR(VLOOKUP(D159,リスト!$B$2:$E$18,4, FALSE), "")</f>
        <v/>
      </c>
      <c r="AY159" s="37" t="str">
        <f t="shared" si="35"/>
        <v/>
      </c>
      <c r="AZ159" s="38" t="str" cm="1">
        <f t="array" ref="AZ159">IF(ISBLANK(D159),"",IF(ISNUMBER(MATCH(D159,リスト!$B$19:$B$31,0)),IF(COUNTIF(F159:N159,"〇")&gt;1,"error",INDEX(リスト!$B$19:$M$31,MATCH(D159,リスト!$B$19:$B$31,0),IF(COUNTIF(F159:N159,"〇")=0,4,MATCH("〇",F159:N159,0)+3))),AX159*AY159))</f>
        <v/>
      </c>
      <c r="BA159" s="39">
        <f t="shared" si="36"/>
        <v>0</v>
      </c>
      <c r="BB159" s="39">
        <f t="shared" si="37"/>
        <v>0</v>
      </c>
      <c r="BC159" s="39">
        <f t="shared" si="38"/>
        <v>0</v>
      </c>
      <c r="BD159" s="39">
        <f t="shared" si="39"/>
        <v>0</v>
      </c>
      <c r="BE159" s="39">
        <f t="shared" si="40"/>
        <v>0</v>
      </c>
    </row>
    <row r="160" spans="2:57" ht="30" customHeight="1" x14ac:dyDescent="0.2">
      <c r="B160" s="43">
        <v>152</v>
      </c>
      <c r="C160" s="45"/>
      <c r="D160" s="45"/>
      <c r="E160" s="46"/>
      <c r="F160" s="47"/>
      <c r="G160" s="47"/>
      <c r="H160" s="47"/>
      <c r="I160" s="47"/>
      <c r="J160" s="47"/>
      <c r="K160" s="47"/>
      <c r="L160" s="47"/>
      <c r="M160" s="47"/>
      <c r="N160" s="48"/>
      <c r="O160" s="28" t="str">
        <f>IF(D160="", "", IF(COUNTIF(リスト!$B$2:$D$31, D160)&gt;=1, "光熱費", ""))</f>
        <v/>
      </c>
      <c r="P160" s="47"/>
      <c r="Q160" s="47"/>
      <c r="R160" s="47"/>
      <c r="S160" s="47"/>
      <c r="T160" s="47"/>
      <c r="U160" s="47"/>
      <c r="V160" s="47"/>
      <c r="W160" s="47"/>
      <c r="X160" s="47"/>
      <c r="Y160" s="29">
        <f t="shared" si="41"/>
        <v>0</v>
      </c>
      <c r="Z160" s="30">
        <f t="shared" si="42"/>
        <v>0</v>
      </c>
      <c r="AA160" s="28" t="str">
        <f>IF(D160="", "", VLOOKUP(D160, リスト!$B$2:$D$31, 3, FALSE))</f>
        <v/>
      </c>
      <c r="AB160" s="47"/>
      <c r="AC160" s="47"/>
      <c r="AD160" s="47"/>
      <c r="AE160" s="47"/>
      <c r="AF160" s="47"/>
      <c r="AG160" s="47"/>
      <c r="AH160" s="47"/>
      <c r="AI160" s="47"/>
      <c r="AJ160" s="47"/>
      <c r="AK160" s="29">
        <f t="shared" si="43"/>
        <v>0</v>
      </c>
      <c r="AL160" s="30">
        <f t="shared" si="34"/>
        <v>0</v>
      </c>
      <c r="AM160" s="31">
        <f t="shared" si="44"/>
        <v>0</v>
      </c>
      <c r="AN160" s="32">
        <f t="shared" si="45"/>
        <v>0</v>
      </c>
      <c r="AO160" s="49"/>
      <c r="AP160" s="50"/>
      <c r="AQ160" s="50"/>
      <c r="AR160" s="49"/>
      <c r="AS160" s="47"/>
      <c r="AT160" s="47"/>
      <c r="AU160" s="49"/>
      <c r="AV160" s="47"/>
      <c r="AW160" s="52"/>
      <c r="AX160" s="36" t="str">
        <f>IFERROR(VLOOKUP(D160,リスト!$B$2:$E$18,4, FALSE), "")</f>
        <v/>
      </c>
      <c r="AY160" s="37" t="str">
        <f t="shared" si="35"/>
        <v/>
      </c>
      <c r="AZ160" s="38" t="str" cm="1">
        <f t="array" ref="AZ160">IF(ISBLANK(D160),"",IF(ISNUMBER(MATCH(D160,リスト!$B$19:$B$31,0)),IF(COUNTIF(F160:N160,"〇")&gt;1,"error",INDEX(リスト!$B$19:$M$31,MATCH(D160,リスト!$B$19:$B$31,0),IF(COUNTIF(F160:N160,"〇")=0,4,MATCH("〇",F160:N160,0)+3))),AX160*AY160))</f>
        <v/>
      </c>
      <c r="BA160" s="39">
        <f t="shared" si="36"/>
        <v>0</v>
      </c>
      <c r="BB160" s="39">
        <f t="shared" si="37"/>
        <v>0</v>
      </c>
      <c r="BC160" s="39">
        <f t="shared" si="38"/>
        <v>0</v>
      </c>
      <c r="BD160" s="39">
        <f t="shared" si="39"/>
        <v>0</v>
      </c>
      <c r="BE160" s="39">
        <f t="shared" si="40"/>
        <v>0</v>
      </c>
    </row>
    <row r="161" spans="2:57" ht="30" customHeight="1" x14ac:dyDescent="0.2">
      <c r="B161" s="43">
        <v>153</v>
      </c>
      <c r="C161" s="45"/>
      <c r="D161" s="45"/>
      <c r="E161" s="46"/>
      <c r="F161" s="47"/>
      <c r="G161" s="47"/>
      <c r="H161" s="47"/>
      <c r="I161" s="47"/>
      <c r="J161" s="47"/>
      <c r="K161" s="47"/>
      <c r="L161" s="47"/>
      <c r="M161" s="47"/>
      <c r="N161" s="48"/>
      <c r="O161" s="28" t="str">
        <f>IF(D161="", "", IF(COUNTIF(リスト!$B$2:$D$31, D161)&gt;=1, "光熱費", ""))</f>
        <v/>
      </c>
      <c r="P161" s="47"/>
      <c r="Q161" s="47"/>
      <c r="R161" s="47"/>
      <c r="S161" s="47"/>
      <c r="T161" s="47"/>
      <c r="U161" s="47"/>
      <c r="V161" s="47"/>
      <c r="W161" s="47"/>
      <c r="X161" s="47"/>
      <c r="Y161" s="29">
        <f t="shared" si="41"/>
        <v>0</v>
      </c>
      <c r="Z161" s="30">
        <f t="shared" si="42"/>
        <v>0</v>
      </c>
      <c r="AA161" s="28" t="str">
        <f>IF(D161="", "", VLOOKUP(D161, リスト!$B$2:$D$31, 3, FALSE))</f>
        <v/>
      </c>
      <c r="AB161" s="47"/>
      <c r="AC161" s="47"/>
      <c r="AD161" s="47"/>
      <c r="AE161" s="47"/>
      <c r="AF161" s="47"/>
      <c r="AG161" s="47"/>
      <c r="AH161" s="47"/>
      <c r="AI161" s="47"/>
      <c r="AJ161" s="47"/>
      <c r="AK161" s="29">
        <f t="shared" si="43"/>
        <v>0</v>
      </c>
      <c r="AL161" s="30">
        <f t="shared" si="34"/>
        <v>0</v>
      </c>
      <c r="AM161" s="31">
        <f t="shared" si="44"/>
        <v>0</v>
      </c>
      <c r="AN161" s="32">
        <f t="shared" si="45"/>
        <v>0</v>
      </c>
      <c r="AO161" s="49"/>
      <c r="AP161" s="50"/>
      <c r="AQ161" s="50"/>
      <c r="AR161" s="49"/>
      <c r="AS161" s="47"/>
      <c r="AT161" s="47"/>
      <c r="AU161" s="49"/>
      <c r="AV161" s="47"/>
      <c r="AW161" s="52"/>
      <c r="AX161" s="36" t="str">
        <f>IFERROR(VLOOKUP(D161,リスト!$B$2:$E$18,4, FALSE), "")</f>
        <v/>
      </c>
      <c r="AY161" s="37" t="str">
        <f t="shared" si="35"/>
        <v/>
      </c>
      <c r="AZ161" s="38" t="str" cm="1">
        <f t="array" ref="AZ161">IF(ISBLANK(D161),"",IF(ISNUMBER(MATCH(D161,リスト!$B$19:$B$31,0)),IF(COUNTIF(F161:N161,"〇")&gt;1,"error",INDEX(リスト!$B$19:$M$31,MATCH(D161,リスト!$B$19:$B$31,0),IF(COUNTIF(F161:N161,"〇")=0,4,MATCH("〇",F161:N161,0)+3))),AX161*AY161))</f>
        <v/>
      </c>
      <c r="BA161" s="39">
        <f t="shared" si="36"/>
        <v>0</v>
      </c>
      <c r="BB161" s="39">
        <f t="shared" si="37"/>
        <v>0</v>
      </c>
      <c r="BC161" s="39">
        <f t="shared" si="38"/>
        <v>0</v>
      </c>
      <c r="BD161" s="39">
        <f t="shared" si="39"/>
        <v>0</v>
      </c>
      <c r="BE161" s="39">
        <f t="shared" si="40"/>
        <v>0</v>
      </c>
    </row>
    <row r="162" spans="2:57" ht="30" customHeight="1" x14ac:dyDescent="0.2">
      <c r="B162" s="43">
        <v>154</v>
      </c>
      <c r="C162" s="45"/>
      <c r="D162" s="45"/>
      <c r="E162" s="46"/>
      <c r="F162" s="47"/>
      <c r="G162" s="47"/>
      <c r="H162" s="47"/>
      <c r="I162" s="47"/>
      <c r="J162" s="47"/>
      <c r="K162" s="47"/>
      <c r="L162" s="47"/>
      <c r="M162" s="47"/>
      <c r="N162" s="48"/>
      <c r="O162" s="28" t="str">
        <f>IF(D162="", "", IF(COUNTIF(リスト!$B$2:$D$31, D162)&gt;=1, "光熱費", ""))</f>
        <v/>
      </c>
      <c r="P162" s="47"/>
      <c r="Q162" s="47"/>
      <c r="R162" s="47"/>
      <c r="S162" s="47"/>
      <c r="T162" s="47"/>
      <c r="U162" s="47"/>
      <c r="V162" s="47"/>
      <c r="W162" s="47"/>
      <c r="X162" s="47"/>
      <c r="Y162" s="29">
        <f t="shared" si="41"/>
        <v>0</v>
      </c>
      <c r="Z162" s="30">
        <f t="shared" si="42"/>
        <v>0</v>
      </c>
      <c r="AA162" s="28" t="str">
        <f>IF(D162="", "", VLOOKUP(D162, リスト!$B$2:$D$31, 3, FALSE))</f>
        <v/>
      </c>
      <c r="AB162" s="47"/>
      <c r="AC162" s="47"/>
      <c r="AD162" s="47"/>
      <c r="AE162" s="47"/>
      <c r="AF162" s="47"/>
      <c r="AG162" s="47"/>
      <c r="AH162" s="47"/>
      <c r="AI162" s="47"/>
      <c r="AJ162" s="47"/>
      <c r="AK162" s="29">
        <f t="shared" si="43"/>
        <v>0</v>
      </c>
      <c r="AL162" s="30">
        <f t="shared" si="34"/>
        <v>0</v>
      </c>
      <c r="AM162" s="31">
        <f t="shared" si="44"/>
        <v>0</v>
      </c>
      <c r="AN162" s="32">
        <f t="shared" si="45"/>
        <v>0</v>
      </c>
      <c r="AO162" s="49"/>
      <c r="AP162" s="50"/>
      <c r="AQ162" s="50"/>
      <c r="AR162" s="49"/>
      <c r="AS162" s="47"/>
      <c r="AT162" s="47"/>
      <c r="AU162" s="49"/>
      <c r="AV162" s="47"/>
      <c r="AW162" s="52"/>
      <c r="AX162" s="36" t="str">
        <f>IFERROR(VLOOKUP(D162,リスト!$B$2:$E$18,4, FALSE), "")</f>
        <v/>
      </c>
      <c r="AY162" s="37" t="str">
        <f t="shared" si="35"/>
        <v/>
      </c>
      <c r="AZ162" s="38" t="str" cm="1">
        <f t="array" ref="AZ162">IF(ISBLANK(D162),"",IF(ISNUMBER(MATCH(D162,リスト!$B$19:$B$31,0)),IF(COUNTIF(F162:N162,"〇")&gt;1,"error",INDEX(リスト!$B$19:$M$31,MATCH(D162,リスト!$B$19:$B$31,0),IF(COUNTIF(F162:N162,"〇")=0,4,MATCH("〇",F162:N162,0)+3))),AX162*AY162))</f>
        <v/>
      </c>
      <c r="BA162" s="39">
        <f t="shared" si="36"/>
        <v>0</v>
      </c>
      <c r="BB162" s="39">
        <f t="shared" si="37"/>
        <v>0</v>
      </c>
      <c r="BC162" s="39">
        <f t="shared" si="38"/>
        <v>0</v>
      </c>
      <c r="BD162" s="39">
        <f t="shared" si="39"/>
        <v>0</v>
      </c>
      <c r="BE162" s="39">
        <f t="shared" si="40"/>
        <v>0</v>
      </c>
    </row>
    <row r="163" spans="2:57" ht="30" customHeight="1" x14ac:dyDescent="0.2">
      <c r="B163" s="43">
        <v>155</v>
      </c>
      <c r="C163" s="45"/>
      <c r="D163" s="45"/>
      <c r="E163" s="46"/>
      <c r="F163" s="47"/>
      <c r="G163" s="47"/>
      <c r="H163" s="47"/>
      <c r="I163" s="47"/>
      <c r="J163" s="47"/>
      <c r="K163" s="47"/>
      <c r="L163" s="47"/>
      <c r="M163" s="47"/>
      <c r="N163" s="48"/>
      <c r="O163" s="28" t="str">
        <f>IF(D163="", "", IF(COUNTIF(リスト!$B$2:$D$31, D163)&gt;=1, "光熱費", ""))</f>
        <v/>
      </c>
      <c r="P163" s="47"/>
      <c r="Q163" s="47"/>
      <c r="R163" s="47"/>
      <c r="S163" s="47"/>
      <c r="T163" s="47"/>
      <c r="U163" s="47"/>
      <c r="V163" s="47"/>
      <c r="W163" s="47"/>
      <c r="X163" s="47"/>
      <c r="Y163" s="29">
        <f t="shared" si="41"/>
        <v>0</v>
      </c>
      <c r="Z163" s="30">
        <f t="shared" si="42"/>
        <v>0</v>
      </c>
      <c r="AA163" s="28" t="str">
        <f>IF(D163="", "", VLOOKUP(D163, リスト!$B$2:$D$31, 3, FALSE))</f>
        <v/>
      </c>
      <c r="AB163" s="47"/>
      <c r="AC163" s="47"/>
      <c r="AD163" s="47"/>
      <c r="AE163" s="47"/>
      <c r="AF163" s="47"/>
      <c r="AG163" s="47"/>
      <c r="AH163" s="47"/>
      <c r="AI163" s="47"/>
      <c r="AJ163" s="47"/>
      <c r="AK163" s="29">
        <f t="shared" si="43"/>
        <v>0</v>
      </c>
      <c r="AL163" s="30">
        <f t="shared" si="34"/>
        <v>0</v>
      </c>
      <c r="AM163" s="31">
        <f t="shared" si="44"/>
        <v>0</v>
      </c>
      <c r="AN163" s="32">
        <f t="shared" si="45"/>
        <v>0</v>
      </c>
      <c r="AO163" s="49"/>
      <c r="AP163" s="50"/>
      <c r="AQ163" s="50"/>
      <c r="AR163" s="49"/>
      <c r="AS163" s="47"/>
      <c r="AT163" s="47"/>
      <c r="AU163" s="49"/>
      <c r="AV163" s="47"/>
      <c r="AW163" s="52"/>
      <c r="AX163" s="36" t="str">
        <f>IFERROR(VLOOKUP(D163,リスト!$B$2:$E$18,4, FALSE), "")</f>
        <v/>
      </c>
      <c r="AY163" s="37" t="str">
        <f t="shared" si="35"/>
        <v/>
      </c>
      <c r="AZ163" s="38" t="str" cm="1">
        <f t="array" ref="AZ163">IF(ISBLANK(D163),"",IF(ISNUMBER(MATCH(D163,リスト!$B$19:$B$31,0)),IF(COUNTIF(F163:N163,"〇")&gt;1,"error",INDEX(リスト!$B$19:$M$31,MATCH(D163,リスト!$B$19:$B$31,0),IF(COUNTIF(F163:N163,"〇")=0,4,MATCH("〇",F163:N163,0)+3))),AX163*AY163))</f>
        <v/>
      </c>
      <c r="BA163" s="39">
        <f t="shared" si="36"/>
        <v>0</v>
      </c>
      <c r="BB163" s="39">
        <f t="shared" si="37"/>
        <v>0</v>
      </c>
      <c r="BC163" s="39">
        <f t="shared" si="38"/>
        <v>0</v>
      </c>
      <c r="BD163" s="39">
        <f t="shared" si="39"/>
        <v>0</v>
      </c>
      <c r="BE163" s="39">
        <f t="shared" si="40"/>
        <v>0</v>
      </c>
    </row>
    <row r="164" spans="2:57" ht="30" customHeight="1" x14ac:dyDescent="0.2">
      <c r="B164" s="43">
        <v>156</v>
      </c>
      <c r="C164" s="45"/>
      <c r="D164" s="45"/>
      <c r="E164" s="46"/>
      <c r="F164" s="47"/>
      <c r="G164" s="47"/>
      <c r="H164" s="47"/>
      <c r="I164" s="47"/>
      <c r="J164" s="47"/>
      <c r="K164" s="47"/>
      <c r="L164" s="47"/>
      <c r="M164" s="47"/>
      <c r="N164" s="48"/>
      <c r="O164" s="28" t="str">
        <f>IF(D164="", "", IF(COUNTIF(リスト!$B$2:$D$31, D164)&gt;=1, "光熱費", ""))</f>
        <v/>
      </c>
      <c r="P164" s="47"/>
      <c r="Q164" s="47"/>
      <c r="R164" s="47"/>
      <c r="S164" s="47"/>
      <c r="T164" s="47"/>
      <c r="U164" s="47"/>
      <c r="V164" s="47"/>
      <c r="W164" s="47"/>
      <c r="X164" s="47"/>
      <c r="Y164" s="29">
        <f t="shared" si="41"/>
        <v>0</v>
      </c>
      <c r="Z164" s="30">
        <f t="shared" si="42"/>
        <v>0</v>
      </c>
      <c r="AA164" s="28" t="str">
        <f>IF(D164="", "", VLOOKUP(D164, リスト!$B$2:$D$31, 3, FALSE))</f>
        <v/>
      </c>
      <c r="AB164" s="47"/>
      <c r="AC164" s="47"/>
      <c r="AD164" s="47"/>
      <c r="AE164" s="47"/>
      <c r="AF164" s="47"/>
      <c r="AG164" s="47"/>
      <c r="AH164" s="47"/>
      <c r="AI164" s="47"/>
      <c r="AJ164" s="47"/>
      <c r="AK164" s="29">
        <f t="shared" si="43"/>
        <v>0</v>
      </c>
      <c r="AL164" s="30">
        <f t="shared" si="34"/>
        <v>0</v>
      </c>
      <c r="AM164" s="31">
        <f t="shared" si="44"/>
        <v>0</v>
      </c>
      <c r="AN164" s="32">
        <f t="shared" si="45"/>
        <v>0</v>
      </c>
      <c r="AO164" s="49"/>
      <c r="AP164" s="50"/>
      <c r="AQ164" s="50"/>
      <c r="AR164" s="49"/>
      <c r="AS164" s="47"/>
      <c r="AT164" s="47"/>
      <c r="AU164" s="49"/>
      <c r="AV164" s="47"/>
      <c r="AW164" s="52"/>
      <c r="AX164" s="36" t="str">
        <f>IFERROR(VLOOKUP(D164,リスト!$B$2:$E$18,4, FALSE), "")</f>
        <v/>
      </c>
      <c r="AY164" s="37" t="str">
        <f t="shared" si="35"/>
        <v/>
      </c>
      <c r="AZ164" s="38" t="str" cm="1">
        <f t="array" ref="AZ164">IF(ISBLANK(D164),"",IF(ISNUMBER(MATCH(D164,リスト!$B$19:$B$31,0)),IF(COUNTIF(F164:N164,"〇")&gt;1,"error",INDEX(リスト!$B$19:$M$31,MATCH(D164,リスト!$B$19:$B$31,0),IF(COUNTIF(F164:N164,"〇")=0,4,MATCH("〇",F164:N164,0)+3))),AX164*AY164))</f>
        <v/>
      </c>
      <c r="BA164" s="39">
        <f t="shared" si="36"/>
        <v>0</v>
      </c>
      <c r="BB164" s="39">
        <f t="shared" si="37"/>
        <v>0</v>
      </c>
      <c r="BC164" s="39">
        <f t="shared" si="38"/>
        <v>0</v>
      </c>
      <c r="BD164" s="39">
        <f t="shared" si="39"/>
        <v>0</v>
      </c>
      <c r="BE164" s="39">
        <f t="shared" si="40"/>
        <v>0</v>
      </c>
    </row>
    <row r="165" spans="2:57" ht="30" customHeight="1" x14ac:dyDescent="0.2">
      <c r="B165" s="43">
        <v>157</v>
      </c>
      <c r="C165" s="45"/>
      <c r="D165" s="45"/>
      <c r="E165" s="46"/>
      <c r="F165" s="47"/>
      <c r="G165" s="47"/>
      <c r="H165" s="47"/>
      <c r="I165" s="47"/>
      <c r="J165" s="47"/>
      <c r="K165" s="47"/>
      <c r="L165" s="47"/>
      <c r="M165" s="47"/>
      <c r="N165" s="48"/>
      <c r="O165" s="28" t="str">
        <f>IF(D165="", "", IF(COUNTIF(リスト!$B$2:$D$31, D165)&gt;=1, "光熱費", ""))</f>
        <v/>
      </c>
      <c r="P165" s="47"/>
      <c r="Q165" s="47"/>
      <c r="R165" s="47"/>
      <c r="S165" s="47"/>
      <c r="T165" s="47"/>
      <c r="U165" s="47"/>
      <c r="V165" s="47"/>
      <c r="W165" s="47"/>
      <c r="X165" s="47"/>
      <c r="Y165" s="29">
        <f t="shared" si="41"/>
        <v>0</v>
      </c>
      <c r="Z165" s="30">
        <f t="shared" si="42"/>
        <v>0</v>
      </c>
      <c r="AA165" s="28" t="str">
        <f>IF(D165="", "", VLOOKUP(D165, リスト!$B$2:$D$31, 3, FALSE))</f>
        <v/>
      </c>
      <c r="AB165" s="47"/>
      <c r="AC165" s="47"/>
      <c r="AD165" s="47"/>
      <c r="AE165" s="47"/>
      <c r="AF165" s="47"/>
      <c r="AG165" s="47"/>
      <c r="AH165" s="47"/>
      <c r="AI165" s="47"/>
      <c r="AJ165" s="47"/>
      <c r="AK165" s="29">
        <f t="shared" si="43"/>
        <v>0</v>
      </c>
      <c r="AL165" s="30">
        <f t="shared" si="34"/>
        <v>0</v>
      </c>
      <c r="AM165" s="31">
        <f t="shared" si="44"/>
        <v>0</v>
      </c>
      <c r="AN165" s="32">
        <f t="shared" si="45"/>
        <v>0</v>
      </c>
      <c r="AO165" s="49"/>
      <c r="AP165" s="50"/>
      <c r="AQ165" s="50"/>
      <c r="AR165" s="49"/>
      <c r="AS165" s="47"/>
      <c r="AT165" s="47"/>
      <c r="AU165" s="49"/>
      <c r="AV165" s="47"/>
      <c r="AW165" s="52"/>
      <c r="AX165" s="36" t="str">
        <f>IFERROR(VLOOKUP(D165,リスト!$B$2:$E$18,4, FALSE), "")</f>
        <v/>
      </c>
      <c r="AY165" s="37" t="str">
        <f t="shared" si="35"/>
        <v/>
      </c>
      <c r="AZ165" s="38" t="str" cm="1">
        <f t="array" ref="AZ165">IF(ISBLANK(D165),"",IF(ISNUMBER(MATCH(D165,リスト!$B$19:$B$31,0)),IF(COUNTIF(F165:N165,"〇")&gt;1,"error",INDEX(リスト!$B$19:$M$31,MATCH(D165,リスト!$B$19:$B$31,0),IF(COUNTIF(F165:N165,"〇")=0,4,MATCH("〇",F165:N165,0)+3))),AX165*AY165))</f>
        <v/>
      </c>
      <c r="BA165" s="39">
        <f t="shared" si="36"/>
        <v>0</v>
      </c>
      <c r="BB165" s="39">
        <f t="shared" si="37"/>
        <v>0</v>
      </c>
      <c r="BC165" s="39">
        <f t="shared" si="38"/>
        <v>0</v>
      </c>
      <c r="BD165" s="39">
        <f t="shared" si="39"/>
        <v>0</v>
      </c>
      <c r="BE165" s="39">
        <f t="shared" si="40"/>
        <v>0</v>
      </c>
    </row>
    <row r="166" spans="2:57" ht="30" customHeight="1" x14ac:dyDescent="0.2">
      <c r="B166" s="43">
        <v>158</v>
      </c>
      <c r="C166" s="45"/>
      <c r="D166" s="45"/>
      <c r="E166" s="46"/>
      <c r="F166" s="47"/>
      <c r="G166" s="47"/>
      <c r="H166" s="47"/>
      <c r="I166" s="47"/>
      <c r="J166" s="47"/>
      <c r="K166" s="47"/>
      <c r="L166" s="47"/>
      <c r="M166" s="47"/>
      <c r="N166" s="48"/>
      <c r="O166" s="28" t="str">
        <f>IF(D166="", "", IF(COUNTIF(リスト!$B$2:$D$31, D166)&gt;=1, "光熱費", ""))</f>
        <v/>
      </c>
      <c r="P166" s="47"/>
      <c r="Q166" s="47"/>
      <c r="R166" s="47"/>
      <c r="S166" s="47"/>
      <c r="T166" s="47"/>
      <c r="U166" s="47"/>
      <c r="V166" s="47"/>
      <c r="W166" s="47"/>
      <c r="X166" s="47"/>
      <c r="Y166" s="29">
        <f t="shared" si="41"/>
        <v>0</v>
      </c>
      <c r="Z166" s="30">
        <f t="shared" si="42"/>
        <v>0</v>
      </c>
      <c r="AA166" s="28" t="str">
        <f>IF(D166="", "", VLOOKUP(D166, リスト!$B$2:$D$31, 3, FALSE))</f>
        <v/>
      </c>
      <c r="AB166" s="47"/>
      <c r="AC166" s="47"/>
      <c r="AD166" s="47"/>
      <c r="AE166" s="47"/>
      <c r="AF166" s="47"/>
      <c r="AG166" s="47"/>
      <c r="AH166" s="47"/>
      <c r="AI166" s="47"/>
      <c r="AJ166" s="47"/>
      <c r="AK166" s="29">
        <f t="shared" si="43"/>
        <v>0</v>
      </c>
      <c r="AL166" s="30">
        <f t="shared" si="34"/>
        <v>0</v>
      </c>
      <c r="AM166" s="31">
        <f t="shared" si="44"/>
        <v>0</v>
      </c>
      <c r="AN166" s="32">
        <f t="shared" si="45"/>
        <v>0</v>
      </c>
      <c r="AO166" s="49"/>
      <c r="AP166" s="50"/>
      <c r="AQ166" s="50"/>
      <c r="AR166" s="49"/>
      <c r="AS166" s="47"/>
      <c r="AT166" s="47"/>
      <c r="AU166" s="49"/>
      <c r="AV166" s="47"/>
      <c r="AW166" s="52"/>
      <c r="AX166" s="36" t="str">
        <f>IFERROR(VLOOKUP(D166,リスト!$B$2:$E$18,4, FALSE), "")</f>
        <v/>
      </c>
      <c r="AY166" s="37" t="str">
        <f t="shared" si="35"/>
        <v/>
      </c>
      <c r="AZ166" s="38" t="str" cm="1">
        <f t="array" ref="AZ166">IF(ISBLANK(D166),"",IF(ISNUMBER(MATCH(D166,リスト!$B$19:$B$31,0)),IF(COUNTIF(F166:N166,"〇")&gt;1,"error",INDEX(リスト!$B$19:$M$31,MATCH(D166,リスト!$B$19:$B$31,0),IF(COUNTIF(F166:N166,"〇")=0,4,MATCH("〇",F166:N166,0)+3))),AX166*AY166))</f>
        <v/>
      </c>
      <c r="BA166" s="39">
        <f t="shared" si="36"/>
        <v>0</v>
      </c>
      <c r="BB166" s="39">
        <f t="shared" si="37"/>
        <v>0</v>
      </c>
      <c r="BC166" s="39">
        <f t="shared" si="38"/>
        <v>0</v>
      </c>
      <c r="BD166" s="39">
        <f t="shared" si="39"/>
        <v>0</v>
      </c>
      <c r="BE166" s="39">
        <f t="shared" si="40"/>
        <v>0</v>
      </c>
    </row>
    <row r="167" spans="2:57" ht="30" customHeight="1" x14ac:dyDescent="0.2">
      <c r="B167" s="43">
        <v>159</v>
      </c>
      <c r="C167" s="45"/>
      <c r="D167" s="45"/>
      <c r="E167" s="46"/>
      <c r="F167" s="47"/>
      <c r="G167" s="47"/>
      <c r="H167" s="47"/>
      <c r="I167" s="47"/>
      <c r="J167" s="47"/>
      <c r="K167" s="47"/>
      <c r="L167" s="47"/>
      <c r="M167" s="47"/>
      <c r="N167" s="48"/>
      <c r="O167" s="28" t="str">
        <f>IF(D167="", "", IF(COUNTIF(リスト!$B$2:$D$31, D167)&gt;=1, "光熱費", ""))</f>
        <v/>
      </c>
      <c r="P167" s="47"/>
      <c r="Q167" s="47"/>
      <c r="R167" s="47"/>
      <c r="S167" s="47"/>
      <c r="T167" s="47"/>
      <c r="U167" s="47"/>
      <c r="V167" s="47"/>
      <c r="W167" s="47"/>
      <c r="X167" s="47"/>
      <c r="Y167" s="29">
        <f t="shared" si="41"/>
        <v>0</v>
      </c>
      <c r="Z167" s="30">
        <f t="shared" si="42"/>
        <v>0</v>
      </c>
      <c r="AA167" s="28" t="str">
        <f>IF(D167="", "", VLOOKUP(D167, リスト!$B$2:$D$31, 3, FALSE))</f>
        <v/>
      </c>
      <c r="AB167" s="47"/>
      <c r="AC167" s="47"/>
      <c r="AD167" s="47"/>
      <c r="AE167" s="47"/>
      <c r="AF167" s="47"/>
      <c r="AG167" s="47"/>
      <c r="AH167" s="47"/>
      <c r="AI167" s="47"/>
      <c r="AJ167" s="47"/>
      <c r="AK167" s="29">
        <f t="shared" si="43"/>
        <v>0</v>
      </c>
      <c r="AL167" s="30">
        <f t="shared" si="34"/>
        <v>0</v>
      </c>
      <c r="AM167" s="31">
        <f t="shared" si="44"/>
        <v>0</v>
      </c>
      <c r="AN167" s="32">
        <f t="shared" si="45"/>
        <v>0</v>
      </c>
      <c r="AO167" s="49"/>
      <c r="AP167" s="50"/>
      <c r="AQ167" s="50"/>
      <c r="AR167" s="49"/>
      <c r="AS167" s="47"/>
      <c r="AT167" s="47"/>
      <c r="AU167" s="49"/>
      <c r="AV167" s="47"/>
      <c r="AW167" s="52"/>
      <c r="AX167" s="36" t="str">
        <f>IFERROR(VLOOKUP(D167,リスト!$B$2:$E$18,4, FALSE), "")</f>
        <v/>
      </c>
      <c r="AY167" s="37" t="str">
        <f t="shared" si="35"/>
        <v/>
      </c>
      <c r="AZ167" s="38" t="str" cm="1">
        <f t="array" ref="AZ167">IF(ISBLANK(D167),"",IF(ISNUMBER(MATCH(D167,リスト!$B$19:$B$31,0)),IF(COUNTIF(F167:N167,"〇")&gt;1,"error",INDEX(リスト!$B$19:$M$31,MATCH(D167,リスト!$B$19:$B$31,0),IF(COUNTIF(F167:N167,"〇")=0,4,MATCH("〇",F167:N167,0)+3))),AX167*AY167))</f>
        <v/>
      </c>
      <c r="BA167" s="39">
        <f t="shared" si="36"/>
        <v>0</v>
      </c>
      <c r="BB167" s="39">
        <f t="shared" si="37"/>
        <v>0</v>
      </c>
      <c r="BC167" s="39">
        <f t="shared" si="38"/>
        <v>0</v>
      </c>
      <c r="BD167" s="39">
        <f t="shared" si="39"/>
        <v>0</v>
      </c>
      <c r="BE167" s="39">
        <f t="shared" si="40"/>
        <v>0</v>
      </c>
    </row>
    <row r="168" spans="2:57" ht="30" customHeight="1" x14ac:dyDescent="0.2">
      <c r="B168" s="43">
        <v>160</v>
      </c>
      <c r="C168" s="45"/>
      <c r="D168" s="45"/>
      <c r="E168" s="46"/>
      <c r="F168" s="47"/>
      <c r="G168" s="47"/>
      <c r="H168" s="47"/>
      <c r="I168" s="47"/>
      <c r="J168" s="47"/>
      <c r="K168" s="47"/>
      <c r="L168" s="47"/>
      <c r="M168" s="47"/>
      <c r="N168" s="48"/>
      <c r="O168" s="28" t="str">
        <f>IF(D168="", "", IF(COUNTIF(リスト!$B$2:$D$31, D168)&gt;=1, "光熱費", ""))</f>
        <v/>
      </c>
      <c r="P168" s="47"/>
      <c r="Q168" s="47"/>
      <c r="R168" s="47"/>
      <c r="S168" s="47"/>
      <c r="T168" s="47"/>
      <c r="U168" s="47"/>
      <c r="V168" s="47"/>
      <c r="W168" s="47"/>
      <c r="X168" s="47"/>
      <c r="Y168" s="29">
        <f t="shared" si="41"/>
        <v>0</v>
      </c>
      <c r="Z168" s="30">
        <f t="shared" si="42"/>
        <v>0</v>
      </c>
      <c r="AA168" s="28" t="str">
        <f>IF(D168="", "", VLOOKUP(D168, リスト!$B$2:$D$31, 3, FALSE))</f>
        <v/>
      </c>
      <c r="AB168" s="47"/>
      <c r="AC168" s="47"/>
      <c r="AD168" s="47"/>
      <c r="AE168" s="47"/>
      <c r="AF168" s="47"/>
      <c r="AG168" s="47"/>
      <c r="AH168" s="47"/>
      <c r="AI168" s="47"/>
      <c r="AJ168" s="47"/>
      <c r="AK168" s="29">
        <f t="shared" si="43"/>
        <v>0</v>
      </c>
      <c r="AL168" s="30">
        <f t="shared" si="34"/>
        <v>0</v>
      </c>
      <c r="AM168" s="31">
        <f t="shared" si="44"/>
        <v>0</v>
      </c>
      <c r="AN168" s="32">
        <f t="shared" si="45"/>
        <v>0</v>
      </c>
      <c r="AO168" s="49"/>
      <c r="AP168" s="50"/>
      <c r="AQ168" s="50"/>
      <c r="AR168" s="49"/>
      <c r="AS168" s="47"/>
      <c r="AT168" s="47"/>
      <c r="AU168" s="49"/>
      <c r="AV168" s="47"/>
      <c r="AW168" s="52"/>
      <c r="AX168" s="36" t="str">
        <f>IFERROR(VLOOKUP(D168,リスト!$B$2:$E$18,4, FALSE), "")</f>
        <v/>
      </c>
      <c r="AY168" s="37" t="str">
        <f t="shared" si="35"/>
        <v/>
      </c>
      <c r="AZ168" s="38" t="str" cm="1">
        <f t="array" ref="AZ168">IF(ISBLANK(D168),"",IF(ISNUMBER(MATCH(D168,リスト!$B$19:$B$31,0)),IF(COUNTIF(F168:N168,"〇")&gt;1,"error",INDEX(リスト!$B$19:$M$31,MATCH(D168,リスト!$B$19:$B$31,0),IF(COUNTIF(F168:N168,"〇")=0,4,MATCH("〇",F168:N168,0)+3))),AX168*AY168))</f>
        <v/>
      </c>
      <c r="BA168" s="39">
        <f t="shared" si="36"/>
        <v>0</v>
      </c>
      <c r="BB168" s="39">
        <f t="shared" si="37"/>
        <v>0</v>
      </c>
      <c r="BC168" s="39">
        <f t="shared" si="38"/>
        <v>0</v>
      </c>
      <c r="BD168" s="39">
        <f t="shared" si="39"/>
        <v>0</v>
      </c>
      <c r="BE168" s="39">
        <f t="shared" si="40"/>
        <v>0</v>
      </c>
    </row>
    <row r="169" spans="2:57" ht="30" customHeight="1" x14ac:dyDescent="0.2">
      <c r="B169" s="43">
        <v>161</v>
      </c>
      <c r="C169" s="45"/>
      <c r="D169" s="45"/>
      <c r="E169" s="46"/>
      <c r="F169" s="47"/>
      <c r="G169" s="47"/>
      <c r="H169" s="47"/>
      <c r="I169" s="47"/>
      <c r="J169" s="47"/>
      <c r="K169" s="47"/>
      <c r="L169" s="47"/>
      <c r="M169" s="47"/>
      <c r="N169" s="48"/>
      <c r="O169" s="28" t="str">
        <f>IF(D169="", "", IF(COUNTIF(リスト!$B$2:$D$31, D169)&gt;=1, "光熱費", ""))</f>
        <v/>
      </c>
      <c r="P169" s="47"/>
      <c r="Q169" s="47"/>
      <c r="R169" s="47"/>
      <c r="S169" s="47"/>
      <c r="T169" s="47"/>
      <c r="U169" s="47"/>
      <c r="V169" s="47"/>
      <c r="W169" s="47"/>
      <c r="X169" s="47"/>
      <c r="Y169" s="29">
        <f t="shared" si="41"/>
        <v>0</v>
      </c>
      <c r="Z169" s="30">
        <f t="shared" si="42"/>
        <v>0</v>
      </c>
      <c r="AA169" s="28" t="str">
        <f>IF(D169="", "", VLOOKUP(D169, リスト!$B$2:$D$31, 3, FALSE))</f>
        <v/>
      </c>
      <c r="AB169" s="47"/>
      <c r="AC169" s="47"/>
      <c r="AD169" s="47"/>
      <c r="AE169" s="47"/>
      <c r="AF169" s="47"/>
      <c r="AG169" s="47"/>
      <c r="AH169" s="47"/>
      <c r="AI169" s="47"/>
      <c r="AJ169" s="47"/>
      <c r="AK169" s="29">
        <f t="shared" si="43"/>
        <v>0</v>
      </c>
      <c r="AL169" s="30">
        <f t="shared" si="34"/>
        <v>0</v>
      </c>
      <c r="AM169" s="31">
        <f t="shared" si="44"/>
        <v>0</v>
      </c>
      <c r="AN169" s="32">
        <f t="shared" si="45"/>
        <v>0</v>
      </c>
      <c r="AO169" s="49"/>
      <c r="AP169" s="50"/>
      <c r="AQ169" s="50"/>
      <c r="AR169" s="49"/>
      <c r="AS169" s="47"/>
      <c r="AT169" s="47"/>
      <c r="AU169" s="49"/>
      <c r="AV169" s="47"/>
      <c r="AW169" s="52"/>
      <c r="AX169" s="36" t="str">
        <f>IFERROR(VLOOKUP(D169,リスト!$B$2:$E$18,4, FALSE), "")</f>
        <v/>
      </c>
      <c r="AY169" s="37" t="str">
        <f t="shared" si="35"/>
        <v/>
      </c>
      <c r="AZ169" s="38" t="str" cm="1">
        <f t="array" ref="AZ169">IF(ISBLANK(D169),"",IF(ISNUMBER(MATCH(D169,リスト!$B$19:$B$31,0)),IF(COUNTIF(F169:N169,"〇")&gt;1,"error",INDEX(リスト!$B$19:$M$31,MATCH(D169,リスト!$B$19:$B$31,0),IF(COUNTIF(F169:N169,"〇")=0,4,MATCH("〇",F169:N169,0)+3))),AX169*AY169))</f>
        <v/>
      </c>
      <c r="BA169" s="39">
        <f t="shared" si="36"/>
        <v>0</v>
      </c>
      <c r="BB169" s="39">
        <f t="shared" si="37"/>
        <v>0</v>
      </c>
      <c r="BC169" s="39">
        <f t="shared" si="38"/>
        <v>0</v>
      </c>
      <c r="BD169" s="39">
        <f t="shared" si="39"/>
        <v>0</v>
      </c>
      <c r="BE169" s="39">
        <f t="shared" si="40"/>
        <v>0</v>
      </c>
    </row>
    <row r="170" spans="2:57" ht="30" customHeight="1" x14ac:dyDescent="0.2">
      <c r="B170" s="43">
        <v>162</v>
      </c>
      <c r="C170" s="45"/>
      <c r="D170" s="45"/>
      <c r="E170" s="46"/>
      <c r="F170" s="47"/>
      <c r="G170" s="47"/>
      <c r="H170" s="47"/>
      <c r="I170" s="47"/>
      <c r="J170" s="47"/>
      <c r="K170" s="47"/>
      <c r="L170" s="47"/>
      <c r="M170" s="47"/>
      <c r="N170" s="48"/>
      <c r="O170" s="28" t="str">
        <f>IF(D170="", "", IF(COUNTIF(リスト!$B$2:$D$31, D170)&gt;=1, "光熱費", ""))</f>
        <v/>
      </c>
      <c r="P170" s="47"/>
      <c r="Q170" s="47"/>
      <c r="R170" s="47"/>
      <c r="S170" s="47"/>
      <c r="T170" s="47"/>
      <c r="U170" s="47"/>
      <c r="V170" s="47"/>
      <c r="W170" s="47"/>
      <c r="X170" s="47"/>
      <c r="Y170" s="29">
        <f t="shared" si="41"/>
        <v>0</v>
      </c>
      <c r="Z170" s="30">
        <f t="shared" si="42"/>
        <v>0</v>
      </c>
      <c r="AA170" s="28" t="str">
        <f>IF(D170="", "", VLOOKUP(D170, リスト!$B$2:$D$31, 3, FALSE))</f>
        <v/>
      </c>
      <c r="AB170" s="47"/>
      <c r="AC170" s="47"/>
      <c r="AD170" s="47"/>
      <c r="AE170" s="47"/>
      <c r="AF170" s="47"/>
      <c r="AG170" s="47"/>
      <c r="AH170" s="47"/>
      <c r="AI170" s="47"/>
      <c r="AJ170" s="47"/>
      <c r="AK170" s="29">
        <f t="shared" si="43"/>
        <v>0</v>
      </c>
      <c r="AL170" s="30">
        <f t="shared" si="34"/>
        <v>0</v>
      </c>
      <c r="AM170" s="31">
        <f t="shared" si="44"/>
        <v>0</v>
      </c>
      <c r="AN170" s="32">
        <f t="shared" si="45"/>
        <v>0</v>
      </c>
      <c r="AO170" s="49"/>
      <c r="AP170" s="50"/>
      <c r="AQ170" s="50"/>
      <c r="AR170" s="49"/>
      <c r="AS170" s="47"/>
      <c r="AT170" s="47"/>
      <c r="AU170" s="49"/>
      <c r="AV170" s="47"/>
      <c r="AW170" s="52"/>
      <c r="AX170" s="36" t="str">
        <f>IFERROR(VLOOKUP(D170,リスト!$B$2:$E$18,4, FALSE), "")</f>
        <v/>
      </c>
      <c r="AY170" s="37" t="str">
        <f t="shared" si="35"/>
        <v/>
      </c>
      <c r="AZ170" s="38" t="str" cm="1">
        <f t="array" ref="AZ170">IF(ISBLANK(D170),"",IF(ISNUMBER(MATCH(D170,リスト!$B$19:$B$31,0)),IF(COUNTIF(F170:N170,"〇")&gt;1,"error",INDEX(リスト!$B$19:$M$31,MATCH(D170,リスト!$B$19:$B$31,0),IF(COUNTIF(F170:N170,"〇")=0,4,MATCH("〇",F170:N170,0)+3))),AX170*AY170))</f>
        <v/>
      </c>
      <c r="BA170" s="39">
        <f t="shared" si="36"/>
        <v>0</v>
      </c>
      <c r="BB170" s="39">
        <f t="shared" si="37"/>
        <v>0</v>
      </c>
      <c r="BC170" s="39">
        <f t="shared" si="38"/>
        <v>0</v>
      </c>
      <c r="BD170" s="39">
        <f t="shared" si="39"/>
        <v>0</v>
      </c>
      <c r="BE170" s="39">
        <f t="shared" si="40"/>
        <v>0</v>
      </c>
    </row>
    <row r="171" spans="2:57" ht="30" customHeight="1" x14ac:dyDescent="0.2">
      <c r="B171" s="43">
        <v>163</v>
      </c>
      <c r="C171" s="45"/>
      <c r="D171" s="45"/>
      <c r="E171" s="46"/>
      <c r="F171" s="47"/>
      <c r="G171" s="47"/>
      <c r="H171" s="47"/>
      <c r="I171" s="47"/>
      <c r="J171" s="47"/>
      <c r="K171" s="47"/>
      <c r="L171" s="47"/>
      <c r="M171" s="47"/>
      <c r="N171" s="48"/>
      <c r="O171" s="28" t="str">
        <f>IF(D171="", "", IF(COUNTIF(リスト!$B$2:$D$31, D171)&gt;=1, "光熱費", ""))</f>
        <v/>
      </c>
      <c r="P171" s="47"/>
      <c r="Q171" s="47"/>
      <c r="R171" s="47"/>
      <c r="S171" s="47"/>
      <c r="T171" s="47"/>
      <c r="U171" s="47"/>
      <c r="V171" s="47"/>
      <c r="W171" s="47"/>
      <c r="X171" s="47"/>
      <c r="Y171" s="29">
        <f t="shared" si="41"/>
        <v>0</v>
      </c>
      <c r="Z171" s="30">
        <f t="shared" si="42"/>
        <v>0</v>
      </c>
      <c r="AA171" s="28" t="str">
        <f>IF(D171="", "", VLOOKUP(D171, リスト!$B$2:$D$31, 3, FALSE))</f>
        <v/>
      </c>
      <c r="AB171" s="47"/>
      <c r="AC171" s="47"/>
      <c r="AD171" s="47"/>
      <c r="AE171" s="47"/>
      <c r="AF171" s="47"/>
      <c r="AG171" s="47"/>
      <c r="AH171" s="47"/>
      <c r="AI171" s="47"/>
      <c r="AJ171" s="47"/>
      <c r="AK171" s="29">
        <f t="shared" si="43"/>
        <v>0</v>
      </c>
      <c r="AL171" s="30">
        <f t="shared" si="34"/>
        <v>0</v>
      </c>
      <c r="AM171" s="31">
        <f t="shared" si="44"/>
        <v>0</v>
      </c>
      <c r="AN171" s="32">
        <f t="shared" si="45"/>
        <v>0</v>
      </c>
      <c r="AO171" s="49"/>
      <c r="AP171" s="50"/>
      <c r="AQ171" s="50"/>
      <c r="AR171" s="49"/>
      <c r="AS171" s="47"/>
      <c r="AT171" s="47"/>
      <c r="AU171" s="49"/>
      <c r="AV171" s="47"/>
      <c r="AW171" s="52"/>
      <c r="AX171" s="36" t="str">
        <f>IFERROR(VLOOKUP(D171,リスト!$B$2:$E$18,4, FALSE), "")</f>
        <v/>
      </c>
      <c r="AY171" s="37" t="str">
        <f t="shared" si="35"/>
        <v/>
      </c>
      <c r="AZ171" s="38" t="str" cm="1">
        <f t="array" ref="AZ171">IF(ISBLANK(D171),"",IF(ISNUMBER(MATCH(D171,リスト!$B$19:$B$31,0)),IF(COUNTIF(F171:N171,"〇")&gt;1,"error",INDEX(リスト!$B$19:$M$31,MATCH(D171,リスト!$B$19:$B$31,0),IF(COUNTIF(F171:N171,"〇")=0,4,MATCH("〇",F171:N171,0)+3))),AX171*AY171))</f>
        <v/>
      </c>
      <c r="BA171" s="39">
        <f t="shared" si="36"/>
        <v>0</v>
      </c>
      <c r="BB171" s="39">
        <f t="shared" si="37"/>
        <v>0</v>
      </c>
      <c r="BC171" s="39">
        <f t="shared" si="38"/>
        <v>0</v>
      </c>
      <c r="BD171" s="39">
        <f t="shared" si="39"/>
        <v>0</v>
      </c>
      <c r="BE171" s="39">
        <f t="shared" si="40"/>
        <v>0</v>
      </c>
    </row>
    <row r="172" spans="2:57" ht="30" customHeight="1" x14ac:dyDescent="0.2">
      <c r="B172" s="43">
        <v>164</v>
      </c>
      <c r="C172" s="45"/>
      <c r="D172" s="45"/>
      <c r="E172" s="46"/>
      <c r="F172" s="47"/>
      <c r="G172" s="47"/>
      <c r="H172" s="47"/>
      <c r="I172" s="47"/>
      <c r="J172" s="47"/>
      <c r="K172" s="47"/>
      <c r="L172" s="47"/>
      <c r="M172" s="47"/>
      <c r="N172" s="48"/>
      <c r="O172" s="28" t="str">
        <f>IF(D172="", "", IF(COUNTIF(リスト!$B$2:$D$31, D172)&gt;=1, "光熱費", ""))</f>
        <v/>
      </c>
      <c r="P172" s="47"/>
      <c r="Q172" s="47"/>
      <c r="R172" s="47"/>
      <c r="S172" s="47"/>
      <c r="T172" s="47"/>
      <c r="U172" s="47"/>
      <c r="V172" s="47"/>
      <c r="W172" s="47"/>
      <c r="X172" s="47"/>
      <c r="Y172" s="29">
        <f t="shared" si="41"/>
        <v>0</v>
      </c>
      <c r="Z172" s="30">
        <f t="shared" si="42"/>
        <v>0</v>
      </c>
      <c r="AA172" s="28" t="str">
        <f>IF(D172="", "", VLOOKUP(D172, リスト!$B$2:$D$31, 3, FALSE))</f>
        <v/>
      </c>
      <c r="AB172" s="47"/>
      <c r="AC172" s="47"/>
      <c r="AD172" s="47"/>
      <c r="AE172" s="47"/>
      <c r="AF172" s="47"/>
      <c r="AG172" s="47"/>
      <c r="AH172" s="47"/>
      <c r="AI172" s="47"/>
      <c r="AJ172" s="47"/>
      <c r="AK172" s="29">
        <f t="shared" si="43"/>
        <v>0</v>
      </c>
      <c r="AL172" s="30">
        <f t="shared" si="34"/>
        <v>0</v>
      </c>
      <c r="AM172" s="31">
        <f t="shared" si="44"/>
        <v>0</v>
      </c>
      <c r="AN172" s="32">
        <f t="shared" si="45"/>
        <v>0</v>
      </c>
      <c r="AO172" s="49"/>
      <c r="AP172" s="50"/>
      <c r="AQ172" s="50"/>
      <c r="AR172" s="49"/>
      <c r="AS172" s="47"/>
      <c r="AT172" s="47"/>
      <c r="AU172" s="49"/>
      <c r="AV172" s="47"/>
      <c r="AW172" s="52"/>
      <c r="AX172" s="36" t="str">
        <f>IFERROR(VLOOKUP(D172,リスト!$B$2:$E$18,4, FALSE), "")</f>
        <v/>
      </c>
      <c r="AY172" s="37" t="str">
        <f t="shared" si="35"/>
        <v/>
      </c>
      <c r="AZ172" s="38" t="str" cm="1">
        <f t="array" ref="AZ172">IF(ISBLANK(D172),"",IF(ISNUMBER(MATCH(D172,リスト!$B$19:$B$31,0)),IF(COUNTIF(F172:N172,"〇")&gt;1,"error",INDEX(リスト!$B$19:$M$31,MATCH(D172,リスト!$B$19:$B$31,0),IF(COUNTIF(F172:N172,"〇")=0,4,MATCH("〇",F172:N172,0)+3))),AX172*AY172))</f>
        <v/>
      </c>
      <c r="BA172" s="39">
        <f t="shared" si="36"/>
        <v>0</v>
      </c>
      <c r="BB172" s="39">
        <f t="shared" si="37"/>
        <v>0</v>
      </c>
      <c r="BC172" s="39">
        <f t="shared" si="38"/>
        <v>0</v>
      </c>
      <c r="BD172" s="39">
        <f t="shared" si="39"/>
        <v>0</v>
      </c>
      <c r="BE172" s="39">
        <f t="shared" si="40"/>
        <v>0</v>
      </c>
    </row>
    <row r="173" spans="2:57" ht="30" customHeight="1" x14ac:dyDescent="0.2">
      <c r="B173" s="43">
        <v>165</v>
      </c>
      <c r="C173" s="45"/>
      <c r="D173" s="45"/>
      <c r="E173" s="46"/>
      <c r="F173" s="47"/>
      <c r="G173" s="47"/>
      <c r="H173" s="47"/>
      <c r="I173" s="47"/>
      <c r="J173" s="47"/>
      <c r="K173" s="47"/>
      <c r="L173" s="47"/>
      <c r="M173" s="47"/>
      <c r="N173" s="48"/>
      <c r="O173" s="28" t="str">
        <f>IF(D173="", "", IF(COUNTIF(リスト!$B$2:$D$31, D173)&gt;=1, "光熱費", ""))</f>
        <v/>
      </c>
      <c r="P173" s="47"/>
      <c r="Q173" s="47"/>
      <c r="R173" s="47"/>
      <c r="S173" s="47"/>
      <c r="T173" s="47"/>
      <c r="U173" s="47"/>
      <c r="V173" s="47"/>
      <c r="W173" s="47"/>
      <c r="X173" s="47"/>
      <c r="Y173" s="29">
        <f t="shared" si="41"/>
        <v>0</v>
      </c>
      <c r="Z173" s="30">
        <f t="shared" si="42"/>
        <v>0</v>
      </c>
      <c r="AA173" s="28" t="str">
        <f>IF(D173="", "", VLOOKUP(D173, リスト!$B$2:$D$31, 3, FALSE))</f>
        <v/>
      </c>
      <c r="AB173" s="47"/>
      <c r="AC173" s="47"/>
      <c r="AD173" s="47"/>
      <c r="AE173" s="47"/>
      <c r="AF173" s="47"/>
      <c r="AG173" s="47"/>
      <c r="AH173" s="47"/>
      <c r="AI173" s="47"/>
      <c r="AJ173" s="47"/>
      <c r="AK173" s="29">
        <f t="shared" si="43"/>
        <v>0</v>
      </c>
      <c r="AL173" s="30">
        <f t="shared" si="34"/>
        <v>0</v>
      </c>
      <c r="AM173" s="31">
        <f t="shared" si="44"/>
        <v>0</v>
      </c>
      <c r="AN173" s="32">
        <f t="shared" si="45"/>
        <v>0</v>
      </c>
      <c r="AO173" s="49"/>
      <c r="AP173" s="50"/>
      <c r="AQ173" s="50"/>
      <c r="AR173" s="49"/>
      <c r="AS173" s="47"/>
      <c r="AT173" s="47"/>
      <c r="AU173" s="49"/>
      <c r="AV173" s="47"/>
      <c r="AW173" s="52"/>
      <c r="AX173" s="36" t="str">
        <f>IFERROR(VLOOKUP(D173,リスト!$B$2:$E$18,4, FALSE), "")</f>
        <v/>
      </c>
      <c r="AY173" s="37" t="str">
        <f t="shared" si="35"/>
        <v/>
      </c>
      <c r="AZ173" s="38" t="str" cm="1">
        <f t="array" ref="AZ173">IF(ISBLANK(D173),"",IF(ISNUMBER(MATCH(D173,リスト!$B$19:$B$31,0)),IF(COUNTIF(F173:N173,"〇")&gt;1,"error",INDEX(リスト!$B$19:$M$31,MATCH(D173,リスト!$B$19:$B$31,0),IF(COUNTIF(F173:N173,"〇")=0,4,MATCH("〇",F173:N173,0)+3))),AX173*AY173))</f>
        <v/>
      </c>
      <c r="BA173" s="39">
        <f t="shared" si="36"/>
        <v>0</v>
      </c>
      <c r="BB173" s="39">
        <f t="shared" si="37"/>
        <v>0</v>
      </c>
      <c r="BC173" s="39">
        <f t="shared" si="38"/>
        <v>0</v>
      </c>
      <c r="BD173" s="39">
        <f t="shared" si="39"/>
        <v>0</v>
      </c>
      <c r="BE173" s="39">
        <f t="shared" si="40"/>
        <v>0</v>
      </c>
    </row>
    <row r="174" spans="2:57" ht="30" customHeight="1" x14ac:dyDescent="0.2">
      <c r="B174" s="43">
        <v>166</v>
      </c>
      <c r="C174" s="45"/>
      <c r="D174" s="45"/>
      <c r="E174" s="46"/>
      <c r="F174" s="47"/>
      <c r="G174" s="47"/>
      <c r="H174" s="47"/>
      <c r="I174" s="47"/>
      <c r="J174" s="47"/>
      <c r="K174" s="47"/>
      <c r="L174" s="47"/>
      <c r="M174" s="47"/>
      <c r="N174" s="48"/>
      <c r="O174" s="28" t="str">
        <f>IF(D174="", "", IF(COUNTIF(リスト!$B$2:$D$31, D174)&gt;=1, "光熱費", ""))</f>
        <v/>
      </c>
      <c r="P174" s="47"/>
      <c r="Q174" s="47"/>
      <c r="R174" s="47"/>
      <c r="S174" s="47"/>
      <c r="T174" s="47"/>
      <c r="U174" s="47"/>
      <c r="V174" s="47"/>
      <c r="W174" s="47"/>
      <c r="X174" s="47"/>
      <c r="Y174" s="29">
        <f t="shared" si="41"/>
        <v>0</v>
      </c>
      <c r="Z174" s="30">
        <f t="shared" si="42"/>
        <v>0</v>
      </c>
      <c r="AA174" s="28" t="str">
        <f>IF(D174="", "", VLOOKUP(D174, リスト!$B$2:$D$31, 3, FALSE))</f>
        <v/>
      </c>
      <c r="AB174" s="47"/>
      <c r="AC174" s="47"/>
      <c r="AD174" s="47"/>
      <c r="AE174" s="47"/>
      <c r="AF174" s="47"/>
      <c r="AG174" s="47"/>
      <c r="AH174" s="47"/>
      <c r="AI174" s="47"/>
      <c r="AJ174" s="47"/>
      <c r="AK174" s="29">
        <f t="shared" si="43"/>
        <v>0</v>
      </c>
      <c r="AL174" s="30">
        <f t="shared" si="34"/>
        <v>0</v>
      </c>
      <c r="AM174" s="31">
        <f t="shared" si="44"/>
        <v>0</v>
      </c>
      <c r="AN174" s="32">
        <f t="shared" si="45"/>
        <v>0</v>
      </c>
      <c r="AO174" s="49"/>
      <c r="AP174" s="50"/>
      <c r="AQ174" s="50"/>
      <c r="AR174" s="49"/>
      <c r="AS174" s="47"/>
      <c r="AT174" s="47"/>
      <c r="AU174" s="49"/>
      <c r="AV174" s="47"/>
      <c r="AW174" s="52"/>
      <c r="AX174" s="36" t="str">
        <f>IFERROR(VLOOKUP(D174,リスト!$B$2:$E$18,4, FALSE), "")</f>
        <v/>
      </c>
      <c r="AY174" s="37" t="str">
        <f t="shared" si="35"/>
        <v/>
      </c>
      <c r="AZ174" s="38" t="str" cm="1">
        <f t="array" ref="AZ174">IF(ISBLANK(D174),"",IF(ISNUMBER(MATCH(D174,リスト!$B$19:$B$31,0)),IF(COUNTIF(F174:N174,"〇")&gt;1,"error",INDEX(リスト!$B$19:$M$31,MATCH(D174,リスト!$B$19:$B$31,0),IF(COUNTIF(F174:N174,"〇")=0,4,MATCH("〇",F174:N174,0)+3))),AX174*AY174))</f>
        <v/>
      </c>
      <c r="BA174" s="39">
        <f t="shared" si="36"/>
        <v>0</v>
      </c>
      <c r="BB174" s="39">
        <f t="shared" si="37"/>
        <v>0</v>
      </c>
      <c r="BC174" s="39">
        <f t="shared" si="38"/>
        <v>0</v>
      </c>
      <c r="BD174" s="39">
        <f t="shared" si="39"/>
        <v>0</v>
      </c>
      <c r="BE174" s="39">
        <f t="shared" si="40"/>
        <v>0</v>
      </c>
    </row>
    <row r="175" spans="2:57" ht="30" customHeight="1" x14ac:dyDescent="0.2">
      <c r="B175" s="43">
        <v>167</v>
      </c>
      <c r="C175" s="45"/>
      <c r="D175" s="45"/>
      <c r="E175" s="46"/>
      <c r="F175" s="47"/>
      <c r="G175" s="47"/>
      <c r="H175" s="47"/>
      <c r="I175" s="47"/>
      <c r="J175" s="47"/>
      <c r="K175" s="47"/>
      <c r="L175" s="47"/>
      <c r="M175" s="47"/>
      <c r="N175" s="48"/>
      <c r="O175" s="28" t="str">
        <f>IF(D175="", "", IF(COUNTIF(リスト!$B$2:$D$31, D175)&gt;=1, "光熱費", ""))</f>
        <v/>
      </c>
      <c r="P175" s="47"/>
      <c r="Q175" s="47"/>
      <c r="R175" s="47"/>
      <c r="S175" s="47"/>
      <c r="T175" s="47"/>
      <c r="U175" s="47"/>
      <c r="V175" s="47"/>
      <c r="W175" s="47"/>
      <c r="X175" s="47"/>
      <c r="Y175" s="29">
        <f t="shared" si="41"/>
        <v>0</v>
      </c>
      <c r="Z175" s="30">
        <f t="shared" si="42"/>
        <v>0</v>
      </c>
      <c r="AA175" s="28" t="str">
        <f>IF(D175="", "", VLOOKUP(D175, リスト!$B$2:$D$31, 3, FALSE))</f>
        <v/>
      </c>
      <c r="AB175" s="47"/>
      <c r="AC175" s="47"/>
      <c r="AD175" s="47"/>
      <c r="AE175" s="47"/>
      <c r="AF175" s="47"/>
      <c r="AG175" s="47"/>
      <c r="AH175" s="47"/>
      <c r="AI175" s="47"/>
      <c r="AJ175" s="47"/>
      <c r="AK175" s="29">
        <f t="shared" si="43"/>
        <v>0</v>
      </c>
      <c r="AL175" s="30">
        <f t="shared" si="34"/>
        <v>0</v>
      </c>
      <c r="AM175" s="31">
        <f t="shared" si="44"/>
        <v>0</v>
      </c>
      <c r="AN175" s="32">
        <f t="shared" si="45"/>
        <v>0</v>
      </c>
      <c r="AO175" s="49"/>
      <c r="AP175" s="50"/>
      <c r="AQ175" s="50"/>
      <c r="AR175" s="49"/>
      <c r="AS175" s="47"/>
      <c r="AT175" s="47"/>
      <c r="AU175" s="49"/>
      <c r="AV175" s="47"/>
      <c r="AW175" s="52"/>
      <c r="AX175" s="36" t="str">
        <f>IFERROR(VLOOKUP(D175,リスト!$B$2:$E$18,4, FALSE), "")</f>
        <v/>
      </c>
      <c r="AY175" s="37" t="str">
        <f t="shared" si="35"/>
        <v/>
      </c>
      <c r="AZ175" s="38" t="str" cm="1">
        <f t="array" ref="AZ175">IF(ISBLANK(D175),"",IF(ISNUMBER(MATCH(D175,リスト!$B$19:$B$31,0)),IF(COUNTIF(F175:N175,"〇")&gt;1,"error",INDEX(リスト!$B$19:$M$31,MATCH(D175,リスト!$B$19:$B$31,0),IF(COUNTIF(F175:N175,"〇")=0,4,MATCH("〇",F175:N175,0)+3))),AX175*AY175))</f>
        <v/>
      </c>
      <c r="BA175" s="39">
        <f t="shared" si="36"/>
        <v>0</v>
      </c>
      <c r="BB175" s="39">
        <f t="shared" si="37"/>
        <v>0</v>
      </c>
      <c r="BC175" s="39">
        <f t="shared" si="38"/>
        <v>0</v>
      </c>
      <c r="BD175" s="39">
        <f t="shared" si="39"/>
        <v>0</v>
      </c>
      <c r="BE175" s="39">
        <f t="shared" si="40"/>
        <v>0</v>
      </c>
    </row>
    <row r="176" spans="2:57" ht="30" customHeight="1" x14ac:dyDescent="0.2">
      <c r="B176" s="43">
        <v>168</v>
      </c>
      <c r="C176" s="45"/>
      <c r="D176" s="45"/>
      <c r="E176" s="46"/>
      <c r="F176" s="47"/>
      <c r="G176" s="47"/>
      <c r="H176" s="47"/>
      <c r="I176" s="47"/>
      <c r="J176" s="47"/>
      <c r="K176" s="47"/>
      <c r="L176" s="47"/>
      <c r="M176" s="47"/>
      <c r="N176" s="48"/>
      <c r="O176" s="28" t="str">
        <f>IF(D176="", "", IF(COUNTIF(リスト!$B$2:$D$31, D176)&gt;=1, "光熱費", ""))</f>
        <v/>
      </c>
      <c r="P176" s="47"/>
      <c r="Q176" s="47"/>
      <c r="R176" s="47"/>
      <c r="S176" s="47"/>
      <c r="T176" s="47"/>
      <c r="U176" s="47"/>
      <c r="V176" s="47"/>
      <c r="W176" s="47"/>
      <c r="X176" s="47"/>
      <c r="Y176" s="29">
        <f t="shared" si="41"/>
        <v>0</v>
      </c>
      <c r="Z176" s="30">
        <f t="shared" si="42"/>
        <v>0</v>
      </c>
      <c r="AA176" s="28" t="str">
        <f>IF(D176="", "", VLOOKUP(D176, リスト!$B$2:$D$31, 3, FALSE))</f>
        <v/>
      </c>
      <c r="AB176" s="47"/>
      <c r="AC176" s="47"/>
      <c r="AD176" s="47"/>
      <c r="AE176" s="47"/>
      <c r="AF176" s="47"/>
      <c r="AG176" s="47"/>
      <c r="AH176" s="47"/>
      <c r="AI176" s="47"/>
      <c r="AJ176" s="47"/>
      <c r="AK176" s="29">
        <f t="shared" si="43"/>
        <v>0</v>
      </c>
      <c r="AL176" s="30">
        <f t="shared" si="34"/>
        <v>0</v>
      </c>
      <c r="AM176" s="31">
        <f t="shared" si="44"/>
        <v>0</v>
      </c>
      <c r="AN176" s="32">
        <f t="shared" si="45"/>
        <v>0</v>
      </c>
      <c r="AO176" s="49"/>
      <c r="AP176" s="50"/>
      <c r="AQ176" s="50"/>
      <c r="AR176" s="49"/>
      <c r="AS176" s="47"/>
      <c r="AT176" s="47"/>
      <c r="AU176" s="49"/>
      <c r="AV176" s="47"/>
      <c r="AW176" s="52"/>
      <c r="AX176" s="36" t="str">
        <f>IFERROR(VLOOKUP(D176,リスト!$B$2:$E$18,4, FALSE), "")</f>
        <v/>
      </c>
      <c r="AY176" s="37" t="str">
        <f t="shared" si="35"/>
        <v/>
      </c>
      <c r="AZ176" s="38" t="str" cm="1">
        <f t="array" ref="AZ176">IF(ISBLANK(D176),"",IF(ISNUMBER(MATCH(D176,リスト!$B$19:$B$31,0)),IF(COUNTIF(F176:N176,"〇")&gt;1,"error",INDEX(リスト!$B$19:$M$31,MATCH(D176,リスト!$B$19:$B$31,0),IF(COUNTIF(F176:N176,"〇")=0,4,MATCH("〇",F176:N176,0)+3))),AX176*AY176))</f>
        <v/>
      </c>
      <c r="BA176" s="39">
        <f t="shared" si="36"/>
        <v>0</v>
      </c>
      <c r="BB176" s="39">
        <f t="shared" si="37"/>
        <v>0</v>
      </c>
      <c r="BC176" s="39">
        <f t="shared" si="38"/>
        <v>0</v>
      </c>
      <c r="BD176" s="39">
        <f t="shared" si="39"/>
        <v>0</v>
      </c>
      <c r="BE176" s="39">
        <f t="shared" si="40"/>
        <v>0</v>
      </c>
    </row>
    <row r="177" spans="2:57" ht="30" customHeight="1" x14ac:dyDescent="0.2">
      <c r="B177" s="43">
        <v>169</v>
      </c>
      <c r="C177" s="45"/>
      <c r="D177" s="45"/>
      <c r="E177" s="46"/>
      <c r="F177" s="47"/>
      <c r="G177" s="47"/>
      <c r="H177" s="47"/>
      <c r="I177" s="47"/>
      <c r="J177" s="47"/>
      <c r="K177" s="47"/>
      <c r="L177" s="47"/>
      <c r="M177" s="47"/>
      <c r="N177" s="48"/>
      <c r="O177" s="28" t="str">
        <f>IF(D177="", "", IF(COUNTIF(リスト!$B$2:$D$31, D177)&gt;=1, "光熱費", ""))</f>
        <v/>
      </c>
      <c r="P177" s="47"/>
      <c r="Q177" s="47"/>
      <c r="R177" s="47"/>
      <c r="S177" s="47"/>
      <c r="T177" s="47"/>
      <c r="U177" s="47"/>
      <c r="V177" s="47"/>
      <c r="W177" s="47"/>
      <c r="X177" s="47"/>
      <c r="Y177" s="29">
        <f t="shared" si="41"/>
        <v>0</v>
      </c>
      <c r="Z177" s="30">
        <f t="shared" si="42"/>
        <v>0</v>
      </c>
      <c r="AA177" s="28" t="str">
        <f>IF(D177="", "", VLOOKUP(D177, リスト!$B$2:$D$31, 3, FALSE))</f>
        <v/>
      </c>
      <c r="AB177" s="47"/>
      <c r="AC177" s="47"/>
      <c r="AD177" s="47"/>
      <c r="AE177" s="47"/>
      <c r="AF177" s="47"/>
      <c r="AG177" s="47"/>
      <c r="AH177" s="47"/>
      <c r="AI177" s="47"/>
      <c r="AJ177" s="47"/>
      <c r="AK177" s="29">
        <f t="shared" si="43"/>
        <v>0</v>
      </c>
      <c r="AL177" s="30">
        <f t="shared" si="34"/>
        <v>0</v>
      </c>
      <c r="AM177" s="31">
        <f t="shared" si="44"/>
        <v>0</v>
      </c>
      <c r="AN177" s="32">
        <f t="shared" si="45"/>
        <v>0</v>
      </c>
      <c r="AO177" s="49"/>
      <c r="AP177" s="50"/>
      <c r="AQ177" s="50"/>
      <c r="AR177" s="49"/>
      <c r="AS177" s="47"/>
      <c r="AT177" s="47"/>
      <c r="AU177" s="49"/>
      <c r="AV177" s="47"/>
      <c r="AW177" s="52"/>
      <c r="AX177" s="36" t="str">
        <f>IFERROR(VLOOKUP(D177,リスト!$B$2:$E$18,4, FALSE), "")</f>
        <v/>
      </c>
      <c r="AY177" s="37" t="str">
        <f t="shared" si="35"/>
        <v/>
      </c>
      <c r="AZ177" s="38" t="str" cm="1">
        <f t="array" ref="AZ177">IF(ISBLANK(D177),"",IF(ISNUMBER(MATCH(D177,リスト!$B$19:$B$31,0)),IF(COUNTIF(F177:N177,"〇")&gt;1,"error",INDEX(リスト!$B$19:$M$31,MATCH(D177,リスト!$B$19:$B$31,0),IF(COUNTIF(F177:N177,"〇")=0,4,MATCH("〇",F177:N177,0)+3))),AX177*AY177))</f>
        <v/>
      </c>
      <c r="BA177" s="39">
        <f t="shared" si="36"/>
        <v>0</v>
      </c>
      <c r="BB177" s="39">
        <f t="shared" si="37"/>
        <v>0</v>
      </c>
      <c r="BC177" s="39">
        <f t="shared" si="38"/>
        <v>0</v>
      </c>
      <c r="BD177" s="39">
        <f t="shared" si="39"/>
        <v>0</v>
      </c>
      <c r="BE177" s="39">
        <f t="shared" si="40"/>
        <v>0</v>
      </c>
    </row>
    <row r="178" spans="2:57" ht="30" customHeight="1" x14ac:dyDescent="0.2">
      <c r="B178" s="43">
        <v>170</v>
      </c>
      <c r="C178" s="45"/>
      <c r="D178" s="45"/>
      <c r="E178" s="46"/>
      <c r="F178" s="47"/>
      <c r="G178" s="47"/>
      <c r="H178" s="47"/>
      <c r="I178" s="47"/>
      <c r="J178" s="47"/>
      <c r="K178" s="47"/>
      <c r="L178" s="47"/>
      <c r="M178" s="47"/>
      <c r="N178" s="48"/>
      <c r="O178" s="28" t="str">
        <f>IF(D178="", "", IF(COUNTIF(リスト!$B$2:$D$31, D178)&gt;=1, "光熱費", ""))</f>
        <v/>
      </c>
      <c r="P178" s="47"/>
      <c r="Q178" s="47"/>
      <c r="R178" s="47"/>
      <c r="S178" s="47"/>
      <c r="T178" s="47"/>
      <c r="U178" s="47"/>
      <c r="V178" s="47"/>
      <c r="W178" s="47"/>
      <c r="X178" s="47"/>
      <c r="Y178" s="29">
        <f t="shared" si="41"/>
        <v>0</v>
      </c>
      <c r="Z178" s="30">
        <f t="shared" si="42"/>
        <v>0</v>
      </c>
      <c r="AA178" s="28" t="str">
        <f>IF(D178="", "", VLOOKUP(D178, リスト!$B$2:$D$31, 3, FALSE))</f>
        <v/>
      </c>
      <c r="AB178" s="47"/>
      <c r="AC178" s="47"/>
      <c r="AD178" s="47"/>
      <c r="AE178" s="47"/>
      <c r="AF178" s="47"/>
      <c r="AG178" s="47"/>
      <c r="AH178" s="47"/>
      <c r="AI178" s="47"/>
      <c r="AJ178" s="47"/>
      <c r="AK178" s="29">
        <f t="shared" si="43"/>
        <v>0</v>
      </c>
      <c r="AL178" s="30">
        <f t="shared" si="34"/>
        <v>0</v>
      </c>
      <c r="AM178" s="31">
        <f t="shared" si="44"/>
        <v>0</v>
      </c>
      <c r="AN178" s="32">
        <f t="shared" si="45"/>
        <v>0</v>
      </c>
      <c r="AO178" s="49"/>
      <c r="AP178" s="50"/>
      <c r="AQ178" s="50"/>
      <c r="AR178" s="49"/>
      <c r="AS178" s="47"/>
      <c r="AT178" s="47"/>
      <c r="AU178" s="49"/>
      <c r="AV178" s="47"/>
      <c r="AW178" s="52"/>
      <c r="AX178" s="36" t="str">
        <f>IFERROR(VLOOKUP(D178,リスト!$B$2:$E$18,4, FALSE), "")</f>
        <v/>
      </c>
      <c r="AY178" s="37" t="str">
        <f t="shared" si="35"/>
        <v/>
      </c>
      <c r="AZ178" s="38" t="str" cm="1">
        <f t="array" ref="AZ178">IF(ISBLANK(D178),"",IF(ISNUMBER(MATCH(D178,リスト!$B$19:$B$31,0)),IF(COUNTIF(F178:N178,"〇")&gt;1,"error",INDEX(リスト!$B$19:$M$31,MATCH(D178,リスト!$B$19:$B$31,0),IF(COUNTIF(F178:N178,"〇")=0,4,MATCH("〇",F178:N178,0)+3))),AX178*AY178))</f>
        <v/>
      </c>
      <c r="BA178" s="39">
        <f t="shared" si="36"/>
        <v>0</v>
      </c>
      <c r="BB178" s="39">
        <f t="shared" si="37"/>
        <v>0</v>
      </c>
      <c r="BC178" s="39">
        <f t="shared" si="38"/>
        <v>0</v>
      </c>
      <c r="BD178" s="39">
        <f t="shared" si="39"/>
        <v>0</v>
      </c>
      <c r="BE178" s="39">
        <f t="shared" si="40"/>
        <v>0</v>
      </c>
    </row>
    <row r="179" spans="2:57" ht="30" customHeight="1" x14ac:dyDescent="0.2">
      <c r="B179" s="43">
        <v>171</v>
      </c>
      <c r="C179" s="45"/>
      <c r="D179" s="45"/>
      <c r="E179" s="46"/>
      <c r="F179" s="47"/>
      <c r="G179" s="47"/>
      <c r="H179" s="47"/>
      <c r="I179" s="47"/>
      <c r="J179" s="47"/>
      <c r="K179" s="47"/>
      <c r="L179" s="47"/>
      <c r="M179" s="47"/>
      <c r="N179" s="48"/>
      <c r="O179" s="28" t="str">
        <f>IF(D179="", "", IF(COUNTIF(リスト!$B$2:$D$31, D179)&gt;=1, "光熱費", ""))</f>
        <v/>
      </c>
      <c r="P179" s="47"/>
      <c r="Q179" s="47"/>
      <c r="R179" s="47"/>
      <c r="S179" s="47"/>
      <c r="T179" s="47"/>
      <c r="U179" s="47"/>
      <c r="V179" s="47"/>
      <c r="W179" s="47"/>
      <c r="X179" s="47"/>
      <c r="Y179" s="29">
        <f t="shared" si="41"/>
        <v>0</v>
      </c>
      <c r="Z179" s="30">
        <f t="shared" si="42"/>
        <v>0</v>
      </c>
      <c r="AA179" s="28" t="str">
        <f>IF(D179="", "", VLOOKUP(D179, リスト!$B$2:$D$31, 3, FALSE))</f>
        <v/>
      </c>
      <c r="AB179" s="47"/>
      <c r="AC179" s="47"/>
      <c r="AD179" s="47"/>
      <c r="AE179" s="47"/>
      <c r="AF179" s="47"/>
      <c r="AG179" s="47"/>
      <c r="AH179" s="47"/>
      <c r="AI179" s="47"/>
      <c r="AJ179" s="47"/>
      <c r="AK179" s="29">
        <f t="shared" si="43"/>
        <v>0</v>
      </c>
      <c r="AL179" s="30">
        <f t="shared" si="34"/>
        <v>0</v>
      </c>
      <c r="AM179" s="31">
        <f t="shared" si="44"/>
        <v>0</v>
      </c>
      <c r="AN179" s="32">
        <f t="shared" si="45"/>
        <v>0</v>
      </c>
      <c r="AO179" s="49"/>
      <c r="AP179" s="50"/>
      <c r="AQ179" s="50"/>
      <c r="AR179" s="49"/>
      <c r="AS179" s="47"/>
      <c r="AT179" s="47"/>
      <c r="AU179" s="49"/>
      <c r="AV179" s="47"/>
      <c r="AW179" s="52"/>
      <c r="AX179" s="36" t="str">
        <f>IFERROR(VLOOKUP(D179,リスト!$B$2:$E$18,4, FALSE), "")</f>
        <v/>
      </c>
      <c r="AY179" s="37" t="str">
        <f t="shared" si="35"/>
        <v/>
      </c>
      <c r="AZ179" s="38" t="str" cm="1">
        <f t="array" ref="AZ179">IF(ISBLANK(D179),"",IF(ISNUMBER(MATCH(D179,リスト!$B$19:$B$31,0)),IF(COUNTIF(F179:N179,"〇")&gt;1,"error",INDEX(リスト!$B$19:$M$31,MATCH(D179,リスト!$B$19:$B$31,0),IF(COUNTIF(F179:N179,"〇")=0,4,MATCH("〇",F179:N179,0)+3))),AX179*AY179))</f>
        <v/>
      </c>
      <c r="BA179" s="39">
        <f t="shared" si="36"/>
        <v>0</v>
      </c>
      <c r="BB179" s="39">
        <f t="shared" si="37"/>
        <v>0</v>
      </c>
      <c r="BC179" s="39">
        <f t="shared" si="38"/>
        <v>0</v>
      </c>
      <c r="BD179" s="39">
        <f t="shared" si="39"/>
        <v>0</v>
      </c>
      <c r="BE179" s="39">
        <f t="shared" si="40"/>
        <v>0</v>
      </c>
    </row>
    <row r="180" spans="2:57" ht="30" customHeight="1" x14ac:dyDescent="0.2">
      <c r="B180" s="43">
        <v>172</v>
      </c>
      <c r="C180" s="45"/>
      <c r="D180" s="45"/>
      <c r="E180" s="46"/>
      <c r="F180" s="47"/>
      <c r="G180" s="47"/>
      <c r="H180" s="47"/>
      <c r="I180" s="47"/>
      <c r="J180" s="47"/>
      <c r="K180" s="47"/>
      <c r="L180" s="47"/>
      <c r="M180" s="47"/>
      <c r="N180" s="48"/>
      <c r="O180" s="28" t="str">
        <f>IF(D180="", "", IF(COUNTIF(リスト!$B$2:$D$31, D180)&gt;=1, "光熱費", ""))</f>
        <v/>
      </c>
      <c r="P180" s="47"/>
      <c r="Q180" s="47"/>
      <c r="R180" s="47"/>
      <c r="S180" s="47"/>
      <c r="T180" s="47"/>
      <c r="U180" s="47"/>
      <c r="V180" s="47"/>
      <c r="W180" s="47"/>
      <c r="X180" s="47"/>
      <c r="Y180" s="29">
        <f t="shared" si="41"/>
        <v>0</v>
      </c>
      <c r="Z180" s="30">
        <f t="shared" si="42"/>
        <v>0</v>
      </c>
      <c r="AA180" s="28" t="str">
        <f>IF(D180="", "", VLOOKUP(D180, リスト!$B$2:$D$31, 3, FALSE))</f>
        <v/>
      </c>
      <c r="AB180" s="47"/>
      <c r="AC180" s="47"/>
      <c r="AD180" s="47"/>
      <c r="AE180" s="47"/>
      <c r="AF180" s="47"/>
      <c r="AG180" s="47"/>
      <c r="AH180" s="47"/>
      <c r="AI180" s="47"/>
      <c r="AJ180" s="47"/>
      <c r="AK180" s="29">
        <f t="shared" si="43"/>
        <v>0</v>
      </c>
      <c r="AL180" s="30">
        <f t="shared" si="34"/>
        <v>0</v>
      </c>
      <c r="AM180" s="31">
        <f t="shared" si="44"/>
        <v>0</v>
      </c>
      <c r="AN180" s="32">
        <f t="shared" si="45"/>
        <v>0</v>
      </c>
      <c r="AO180" s="49"/>
      <c r="AP180" s="50"/>
      <c r="AQ180" s="50"/>
      <c r="AR180" s="49"/>
      <c r="AS180" s="47"/>
      <c r="AT180" s="47"/>
      <c r="AU180" s="49"/>
      <c r="AV180" s="47"/>
      <c r="AW180" s="52"/>
      <c r="AX180" s="36" t="str">
        <f>IFERROR(VLOOKUP(D180,リスト!$B$2:$E$18,4, FALSE), "")</f>
        <v/>
      </c>
      <c r="AY180" s="37" t="str">
        <f t="shared" si="35"/>
        <v/>
      </c>
      <c r="AZ180" s="38" t="str" cm="1">
        <f t="array" ref="AZ180">IF(ISBLANK(D180),"",IF(ISNUMBER(MATCH(D180,リスト!$B$19:$B$31,0)),IF(COUNTIF(F180:N180,"〇")&gt;1,"error",INDEX(リスト!$B$19:$M$31,MATCH(D180,リスト!$B$19:$B$31,0),IF(COUNTIF(F180:N180,"〇")=0,4,MATCH("〇",F180:N180,0)+3))),AX180*AY180))</f>
        <v/>
      </c>
      <c r="BA180" s="39">
        <f t="shared" si="36"/>
        <v>0</v>
      </c>
      <c r="BB180" s="39">
        <f t="shared" si="37"/>
        <v>0</v>
      </c>
      <c r="BC180" s="39">
        <f t="shared" si="38"/>
        <v>0</v>
      </c>
      <c r="BD180" s="39">
        <f t="shared" si="39"/>
        <v>0</v>
      </c>
      <c r="BE180" s="39">
        <f t="shared" si="40"/>
        <v>0</v>
      </c>
    </row>
    <row r="181" spans="2:57" ht="30" customHeight="1" x14ac:dyDescent="0.2">
      <c r="B181" s="43">
        <v>173</v>
      </c>
      <c r="C181" s="45"/>
      <c r="D181" s="45"/>
      <c r="E181" s="46"/>
      <c r="F181" s="47"/>
      <c r="G181" s="47"/>
      <c r="H181" s="47"/>
      <c r="I181" s="47"/>
      <c r="J181" s="47"/>
      <c r="K181" s="47"/>
      <c r="L181" s="47"/>
      <c r="M181" s="47"/>
      <c r="N181" s="48"/>
      <c r="O181" s="28" t="str">
        <f>IF(D181="", "", IF(COUNTIF(リスト!$B$2:$D$31, D181)&gt;=1, "光熱費", ""))</f>
        <v/>
      </c>
      <c r="P181" s="47"/>
      <c r="Q181" s="47"/>
      <c r="R181" s="47"/>
      <c r="S181" s="47"/>
      <c r="T181" s="47"/>
      <c r="U181" s="47"/>
      <c r="V181" s="47"/>
      <c r="W181" s="47"/>
      <c r="X181" s="47"/>
      <c r="Y181" s="29">
        <f t="shared" si="41"/>
        <v>0</v>
      </c>
      <c r="Z181" s="30">
        <f t="shared" si="42"/>
        <v>0</v>
      </c>
      <c r="AA181" s="28" t="str">
        <f>IF(D181="", "", VLOOKUP(D181, リスト!$B$2:$D$31, 3, FALSE))</f>
        <v/>
      </c>
      <c r="AB181" s="47"/>
      <c r="AC181" s="47"/>
      <c r="AD181" s="47"/>
      <c r="AE181" s="47"/>
      <c r="AF181" s="47"/>
      <c r="AG181" s="47"/>
      <c r="AH181" s="47"/>
      <c r="AI181" s="47"/>
      <c r="AJ181" s="47"/>
      <c r="AK181" s="29">
        <f t="shared" si="43"/>
        <v>0</v>
      </c>
      <c r="AL181" s="30">
        <f t="shared" si="34"/>
        <v>0</v>
      </c>
      <c r="AM181" s="31">
        <f t="shared" si="44"/>
        <v>0</v>
      </c>
      <c r="AN181" s="32">
        <f t="shared" si="45"/>
        <v>0</v>
      </c>
      <c r="AO181" s="49"/>
      <c r="AP181" s="50"/>
      <c r="AQ181" s="50"/>
      <c r="AR181" s="49"/>
      <c r="AS181" s="47"/>
      <c r="AT181" s="47"/>
      <c r="AU181" s="49"/>
      <c r="AV181" s="47"/>
      <c r="AW181" s="52"/>
      <c r="AX181" s="36" t="str">
        <f>IFERROR(VLOOKUP(D181,リスト!$B$2:$E$18,4, FALSE), "")</f>
        <v/>
      </c>
      <c r="AY181" s="37" t="str">
        <f t="shared" si="35"/>
        <v/>
      </c>
      <c r="AZ181" s="38" t="str" cm="1">
        <f t="array" ref="AZ181">IF(ISBLANK(D181),"",IF(ISNUMBER(MATCH(D181,リスト!$B$19:$B$31,0)),IF(COUNTIF(F181:N181,"〇")&gt;1,"error",INDEX(リスト!$B$19:$M$31,MATCH(D181,リスト!$B$19:$B$31,0),IF(COUNTIF(F181:N181,"〇")=0,4,MATCH("〇",F181:N181,0)+3))),AX181*AY181))</f>
        <v/>
      </c>
      <c r="BA181" s="39">
        <f t="shared" si="36"/>
        <v>0</v>
      </c>
      <c r="BB181" s="39">
        <f t="shared" si="37"/>
        <v>0</v>
      </c>
      <c r="BC181" s="39">
        <f t="shared" si="38"/>
        <v>0</v>
      </c>
      <c r="BD181" s="39">
        <f t="shared" si="39"/>
        <v>0</v>
      </c>
      <c r="BE181" s="39">
        <f t="shared" si="40"/>
        <v>0</v>
      </c>
    </row>
    <row r="182" spans="2:57" ht="30" customHeight="1" x14ac:dyDescent="0.2">
      <c r="B182" s="43">
        <v>174</v>
      </c>
      <c r="C182" s="45"/>
      <c r="D182" s="45"/>
      <c r="E182" s="46"/>
      <c r="F182" s="47"/>
      <c r="G182" s="47"/>
      <c r="H182" s="47"/>
      <c r="I182" s="47"/>
      <c r="J182" s="47"/>
      <c r="K182" s="47"/>
      <c r="L182" s="47"/>
      <c r="M182" s="47"/>
      <c r="N182" s="48"/>
      <c r="O182" s="28" t="str">
        <f>IF(D182="", "", IF(COUNTIF(リスト!$B$2:$D$31, D182)&gt;=1, "光熱費", ""))</f>
        <v/>
      </c>
      <c r="P182" s="47"/>
      <c r="Q182" s="47"/>
      <c r="R182" s="47"/>
      <c r="S182" s="47"/>
      <c r="T182" s="47"/>
      <c r="U182" s="47"/>
      <c r="V182" s="47"/>
      <c r="W182" s="47"/>
      <c r="X182" s="47"/>
      <c r="Y182" s="29">
        <f t="shared" si="41"/>
        <v>0</v>
      </c>
      <c r="Z182" s="30">
        <f t="shared" si="42"/>
        <v>0</v>
      </c>
      <c r="AA182" s="28" t="str">
        <f>IF(D182="", "", VLOOKUP(D182, リスト!$B$2:$D$31, 3, FALSE))</f>
        <v/>
      </c>
      <c r="AB182" s="47"/>
      <c r="AC182" s="47"/>
      <c r="AD182" s="47"/>
      <c r="AE182" s="47"/>
      <c r="AF182" s="47"/>
      <c r="AG182" s="47"/>
      <c r="AH182" s="47"/>
      <c r="AI182" s="47"/>
      <c r="AJ182" s="47"/>
      <c r="AK182" s="29">
        <f t="shared" si="43"/>
        <v>0</v>
      </c>
      <c r="AL182" s="30">
        <f t="shared" si="34"/>
        <v>0</v>
      </c>
      <c r="AM182" s="31">
        <f t="shared" si="44"/>
        <v>0</v>
      </c>
      <c r="AN182" s="32">
        <f t="shared" si="45"/>
        <v>0</v>
      </c>
      <c r="AO182" s="49"/>
      <c r="AP182" s="50"/>
      <c r="AQ182" s="50"/>
      <c r="AR182" s="49"/>
      <c r="AS182" s="47"/>
      <c r="AT182" s="47"/>
      <c r="AU182" s="49"/>
      <c r="AV182" s="47"/>
      <c r="AW182" s="52"/>
      <c r="AX182" s="36" t="str">
        <f>IFERROR(VLOOKUP(D182,リスト!$B$2:$E$18,4, FALSE), "")</f>
        <v/>
      </c>
      <c r="AY182" s="37" t="str">
        <f t="shared" si="35"/>
        <v/>
      </c>
      <c r="AZ182" s="38" t="str" cm="1">
        <f t="array" ref="AZ182">IF(ISBLANK(D182),"",IF(ISNUMBER(MATCH(D182,リスト!$B$19:$B$31,0)),IF(COUNTIF(F182:N182,"〇")&gt;1,"error",INDEX(リスト!$B$19:$M$31,MATCH(D182,リスト!$B$19:$B$31,0),IF(COUNTIF(F182:N182,"〇")=0,4,MATCH("〇",F182:N182,0)+3))),AX182*AY182))</f>
        <v/>
      </c>
      <c r="BA182" s="39">
        <f t="shared" si="36"/>
        <v>0</v>
      </c>
      <c r="BB182" s="39">
        <f t="shared" si="37"/>
        <v>0</v>
      </c>
      <c r="BC182" s="39">
        <f t="shared" si="38"/>
        <v>0</v>
      </c>
      <c r="BD182" s="39">
        <f t="shared" si="39"/>
        <v>0</v>
      </c>
      <c r="BE182" s="39">
        <f t="shared" si="40"/>
        <v>0</v>
      </c>
    </row>
    <row r="183" spans="2:57" ht="30" customHeight="1" x14ac:dyDescent="0.2">
      <c r="B183" s="43">
        <v>175</v>
      </c>
      <c r="C183" s="45"/>
      <c r="D183" s="45"/>
      <c r="E183" s="46"/>
      <c r="F183" s="47"/>
      <c r="G183" s="47"/>
      <c r="H183" s="47"/>
      <c r="I183" s="47"/>
      <c r="J183" s="47"/>
      <c r="K183" s="47"/>
      <c r="L183" s="47"/>
      <c r="M183" s="47"/>
      <c r="N183" s="48"/>
      <c r="O183" s="28" t="str">
        <f>IF(D183="", "", IF(COUNTIF(リスト!$B$2:$D$31, D183)&gt;=1, "光熱費", ""))</f>
        <v/>
      </c>
      <c r="P183" s="47"/>
      <c r="Q183" s="47"/>
      <c r="R183" s="47"/>
      <c r="S183" s="47"/>
      <c r="T183" s="47"/>
      <c r="U183" s="47"/>
      <c r="V183" s="47"/>
      <c r="W183" s="47"/>
      <c r="X183" s="47"/>
      <c r="Y183" s="29">
        <f t="shared" si="41"/>
        <v>0</v>
      </c>
      <c r="Z183" s="30">
        <f t="shared" si="42"/>
        <v>0</v>
      </c>
      <c r="AA183" s="28" t="str">
        <f>IF(D183="", "", VLOOKUP(D183, リスト!$B$2:$D$31, 3, FALSE))</f>
        <v/>
      </c>
      <c r="AB183" s="47"/>
      <c r="AC183" s="47"/>
      <c r="AD183" s="47"/>
      <c r="AE183" s="47"/>
      <c r="AF183" s="47"/>
      <c r="AG183" s="47"/>
      <c r="AH183" s="47"/>
      <c r="AI183" s="47"/>
      <c r="AJ183" s="47"/>
      <c r="AK183" s="29">
        <f t="shared" si="43"/>
        <v>0</v>
      </c>
      <c r="AL183" s="30">
        <f t="shared" si="34"/>
        <v>0</v>
      </c>
      <c r="AM183" s="31">
        <f t="shared" si="44"/>
        <v>0</v>
      </c>
      <c r="AN183" s="32">
        <f t="shared" si="45"/>
        <v>0</v>
      </c>
      <c r="AO183" s="49"/>
      <c r="AP183" s="50"/>
      <c r="AQ183" s="50"/>
      <c r="AR183" s="49"/>
      <c r="AS183" s="47"/>
      <c r="AT183" s="47"/>
      <c r="AU183" s="49"/>
      <c r="AV183" s="47"/>
      <c r="AW183" s="52"/>
      <c r="AX183" s="36" t="str">
        <f>IFERROR(VLOOKUP(D183,リスト!$B$2:$E$18,4, FALSE), "")</f>
        <v/>
      </c>
      <c r="AY183" s="37" t="str">
        <f t="shared" si="35"/>
        <v/>
      </c>
      <c r="AZ183" s="38" t="str" cm="1">
        <f t="array" ref="AZ183">IF(ISBLANK(D183),"",IF(ISNUMBER(MATCH(D183,リスト!$B$19:$B$31,0)),IF(COUNTIF(F183:N183,"〇")&gt;1,"error",INDEX(リスト!$B$19:$M$31,MATCH(D183,リスト!$B$19:$B$31,0),IF(COUNTIF(F183:N183,"〇")=0,4,MATCH("〇",F183:N183,0)+3))),AX183*AY183))</f>
        <v/>
      </c>
      <c r="BA183" s="39">
        <f t="shared" si="36"/>
        <v>0</v>
      </c>
      <c r="BB183" s="39">
        <f t="shared" si="37"/>
        <v>0</v>
      </c>
      <c r="BC183" s="39">
        <f t="shared" si="38"/>
        <v>0</v>
      </c>
      <c r="BD183" s="39">
        <f t="shared" si="39"/>
        <v>0</v>
      </c>
      <c r="BE183" s="39">
        <f t="shared" si="40"/>
        <v>0</v>
      </c>
    </row>
    <row r="184" spans="2:57" ht="30" customHeight="1" x14ac:dyDescent="0.2">
      <c r="B184" s="43">
        <v>176</v>
      </c>
      <c r="C184" s="45"/>
      <c r="D184" s="45"/>
      <c r="E184" s="46"/>
      <c r="F184" s="47"/>
      <c r="G184" s="47"/>
      <c r="H184" s="47"/>
      <c r="I184" s="47"/>
      <c r="J184" s="47"/>
      <c r="K184" s="47"/>
      <c r="L184" s="47"/>
      <c r="M184" s="47"/>
      <c r="N184" s="48"/>
      <c r="O184" s="28" t="str">
        <f>IF(D184="", "", IF(COUNTIF(リスト!$B$2:$D$31, D184)&gt;=1, "光熱費", ""))</f>
        <v/>
      </c>
      <c r="P184" s="47"/>
      <c r="Q184" s="47"/>
      <c r="R184" s="47"/>
      <c r="S184" s="47"/>
      <c r="T184" s="47"/>
      <c r="U184" s="47"/>
      <c r="V184" s="47"/>
      <c r="W184" s="47"/>
      <c r="X184" s="47"/>
      <c r="Y184" s="29">
        <f t="shared" si="41"/>
        <v>0</v>
      </c>
      <c r="Z184" s="30">
        <f t="shared" si="42"/>
        <v>0</v>
      </c>
      <c r="AA184" s="28" t="str">
        <f>IF(D184="", "", VLOOKUP(D184, リスト!$B$2:$D$31, 3, FALSE))</f>
        <v/>
      </c>
      <c r="AB184" s="47"/>
      <c r="AC184" s="47"/>
      <c r="AD184" s="47"/>
      <c r="AE184" s="47"/>
      <c r="AF184" s="47"/>
      <c r="AG184" s="47"/>
      <c r="AH184" s="47"/>
      <c r="AI184" s="47"/>
      <c r="AJ184" s="47"/>
      <c r="AK184" s="29">
        <f t="shared" si="43"/>
        <v>0</v>
      </c>
      <c r="AL184" s="30">
        <f t="shared" si="34"/>
        <v>0</v>
      </c>
      <c r="AM184" s="31">
        <f t="shared" si="44"/>
        <v>0</v>
      </c>
      <c r="AN184" s="32">
        <f t="shared" si="45"/>
        <v>0</v>
      </c>
      <c r="AO184" s="49"/>
      <c r="AP184" s="50"/>
      <c r="AQ184" s="50"/>
      <c r="AR184" s="49"/>
      <c r="AS184" s="47"/>
      <c r="AT184" s="47"/>
      <c r="AU184" s="49"/>
      <c r="AV184" s="47"/>
      <c r="AW184" s="52"/>
      <c r="AX184" s="36" t="str">
        <f>IFERROR(VLOOKUP(D184,リスト!$B$2:$E$18,4, FALSE), "")</f>
        <v/>
      </c>
      <c r="AY184" s="37" t="str">
        <f t="shared" si="35"/>
        <v/>
      </c>
      <c r="AZ184" s="38" t="str" cm="1">
        <f t="array" ref="AZ184">IF(ISBLANK(D184),"",IF(ISNUMBER(MATCH(D184,リスト!$B$19:$B$31,0)),IF(COUNTIF(F184:N184,"〇")&gt;1,"error",INDEX(リスト!$B$19:$M$31,MATCH(D184,リスト!$B$19:$B$31,0),IF(COUNTIF(F184:N184,"〇")=0,4,MATCH("〇",F184:N184,0)+3))),AX184*AY184))</f>
        <v/>
      </c>
      <c r="BA184" s="39">
        <f t="shared" si="36"/>
        <v>0</v>
      </c>
      <c r="BB184" s="39">
        <f t="shared" si="37"/>
        <v>0</v>
      </c>
      <c r="BC184" s="39">
        <f t="shared" si="38"/>
        <v>0</v>
      </c>
      <c r="BD184" s="39">
        <f t="shared" si="39"/>
        <v>0</v>
      </c>
      <c r="BE184" s="39">
        <f t="shared" si="40"/>
        <v>0</v>
      </c>
    </row>
    <row r="185" spans="2:57" ht="30" customHeight="1" x14ac:dyDescent="0.2">
      <c r="B185" s="43">
        <v>177</v>
      </c>
      <c r="C185" s="45"/>
      <c r="D185" s="45"/>
      <c r="E185" s="46"/>
      <c r="F185" s="47"/>
      <c r="G185" s="47"/>
      <c r="H185" s="47"/>
      <c r="I185" s="47"/>
      <c r="J185" s="47"/>
      <c r="K185" s="47"/>
      <c r="L185" s="47"/>
      <c r="M185" s="47"/>
      <c r="N185" s="48"/>
      <c r="O185" s="28" t="str">
        <f>IF(D185="", "", IF(COUNTIF(リスト!$B$2:$D$31, D185)&gt;=1, "光熱費", ""))</f>
        <v/>
      </c>
      <c r="P185" s="47"/>
      <c r="Q185" s="47"/>
      <c r="R185" s="47"/>
      <c r="S185" s="47"/>
      <c r="T185" s="47"/>
      <c r="U185" s="47"/>
      <c r="V185" s="47"/>
      <c r="W185" s="47"/>
      <c r="X185" s="47"/>
      <c r="Y185" s="29">
        <f t="shared" si="41"/>
        <v>0</v>
      </c>
      <c r="Z185" s="30">
        <f t="shared" si="42"/>
        <v>0</v>
      </c>
      <c r="AA185" s="28" t="str">
        <f>IF(D185="", "", VLOOKUP(D185, リスト!$B$2:$D$31, 3, FALSE))</f>
        <v/>
      </c>
      <c r="AB185" s="47"/>
      <c r="AC185" s="47"/>
      <c r="AD185" s="47"/>
      <c r="AE185" s="47"/>
      <c r="AF185" s="47"/>
      <c r="AG185" s="47"/>
      <c r="AH185" s="47"/>
      <c r="AI185" s="47"/>
      <c r="AJ185" s="47"/>
      <c r="AK185" s="29">
        <f t="shared" si="43"/>
        <v>0</v>
      </c>
      <c r="AL185" s="30">
        <f t="shared" si="34"/>
        <v>0</v>
      </c>
      <c r="AM185" s="31">
        <f t="shared" si="44"/>
        <v>0</v>
      </c>
      <c r="AN185" s="32">
        <f t="shared" si="45"/>
        <v>0</v>
      </c>
      <c r="AO185" s="49"/>
      <c r="AP185" s="50"/>
      <c r="AQ185" s="50"/>
      <c r="AR185" s="49"/>
      <c r="AS185" s="47"/>
      <c r="AT185" s="47"/>
      <c r="AU185" s="49"/>
      <c r="AV185" s="47"/>
      <c r="AW185" s="52"/>
      <c r="AX185" s="36" t="str">
        <f>IFERROR(VLOOKUP(D185,リスト!$B$2:$E$18,4, FALSE), "")</f>
        <v/>
      </c>
      <c r="AY185" s="37" t="str">
        <f t="shared" si="35"/>
        <v/>
      </c>
      <c r="AZ185" s="38" t="str" cm="1">
        <f t="array" ref="AZ185">IF(ISBLANK(D185),"",IF(ISNUMBER(MATCH(D185,リスト!$B$19:$B$31,0)),IF(COUNTIF(F185:N185,"〇")&gt;1,"error",INDEX(リスト!$B$19:$M$31,MATCH(D185,リスト!$B$19:$B$31,0),IF(COUNTIF(F185:N185,"〇")=0,4,MATCH("〇",F185:N185,0)+3))),AX185*AY185))</f>
        <v/>
      </c>
      <c r="BA185" s="39">
        <f t="shared" si="36"/>
        <v>0</v>
      </c>
      <c r="BB185" s="39">
        <f t="shared" si="37"/>
        <v>0</v>
      </c>
      <c r="BC185" s="39">
        <f t="shared" si="38"/>
        <v>0</v>
      </c>
      <c r="BD185" s="39">
        <f t="shared" si="39"/>
        <v>0</v>
      </c>
      <c r="BE185" s="39">
        <f t="shared" si="40"/>
        <v>0</v>
      </c>
    </row>
    <row r="186" spans="2:57" ht="30" customHeight="1" x14ac:dyDescent="0.2">
      <c r="B186" s="43">
        <v>178</v>
      </c>
      <c r="C186" s="45"/>
      <c r="D186" s="45"/>
      <c r="E186" s="46"/>
      <c r="F186" s="47"/>
      <c r="G186" s="47"/>
      <c r="H186" s="47"/>
      <c r="I186" s="47"/>
      <c r="J186" s="47"/>
      <c r="K186" s="47"/>
      <c r="L186" s="47"/>
      <c r="M186" s="47"/>
      <c r="N186" s="48"/>
      <c r="O186" s="28" t="str">
        <f>IF(D186="", "", IF(COUNTIF(リスト!$B$2:$D$31, D186)&gt;=1, "光熱費", ""))</f>
        <v/>
      </c>
      <c r="P186" s="47"/>
      <c r="Q186" s="47"/>
      <c r="R186" s="47"/>
      <c r="S186" s="47"/>
      <c r="T186" s="47"/>
      <c r="U186" s="47"/>
      <c r="V186" s="47"/>
      <c r="W186" s="47"/>
      <c r="X186" s="47"/>
      <c r="Y186" s="29">
        <f t="shared" si="41"/>
        <v>0</v>
      </c>
      <c r="Z186" s="30">
        <f t="shared" si="42"/>
        <v>0</v>
      </c>
      <c r="AA186" s="28" t="str">
        <f>IF(D186="", "", VLOOKUP(D186, リスト!$B$2:$D$31, 3, FALSE))</f>
        <v/>
      </c>
      <c r="AB186" s="47"/>
      <c r="AC186" s="47"/>
      <c r="AD186" s="47"/>
      <c r="AE186" s="47"/>
      <c r="AF186" s="47"/>
      <c r="AG186" s="47"/>
      <c r="AH186" s="47"/>
      <c r="AI186" s="47"/>
      <c r="AJ186" s="47"/>
      <c r="AK186" s="29">
        <f t="shared" si="43"/>
        <v>0</v>
      </c>
      <c r="AL186" s="30">
        <f t="shared" si="34"/>
        <v>0</v>
      </c>
      <c r="AM186" s="31">
        <f t="shared" si="44"/>
        <v>0</v>
      </c>
      <c r="AN186" s="32">
        <f t="shared" si="45"/>
        <v>0</v>
      </c>
      <c r="AO186" s="49"/>
      <c r="AP186" s="50"/>
      <c r="AQ186" s="50"/>
      <c r="AR186" s="49"/>
      <c r="AS186" s="47"/>
      <c r="AT186" s="47"/>
      <c r="AU186" s="49"/>
      <c r="AV186" s="47"/>
      <c r="AW186" s="52"/>
      <c r="AX186" s="36" t="str">
        <f>IFERROR(VLOOKUP(D186,リスト!$B$2:$E$18,4, FALSE), "")</f>
        <v/>
      </c>
      <c r="AY186" s="37" t="str">
        <f t="shared" si="35"/>
        <v/>
      </c>
      <c r="AZ186" s="38" t="str" cm="1">
        <f t="array" ref="AZ186">IF(ISBLANK(D186),"",IF(ISNUMBER(MATCH(D186,リスト!$B$19:$B$31,0)),IF(COUNTIF(F186:N186,"〇")&gt;1,"error",INDEX(リスト!$B$19:$M$31,MATCH(D186,リスト!$B$19:$B$31,0),IF(COUNTIF(F186:N186,"〇")=0,4,MATCH("〇",F186:N186,0)+3))),AX186*AY186))</f>
        <v/>
      </c>
      <c r="BA186" s="39">
        <f t="shared" si="36"/>
        <v>0</v>
      </c>
      <c r="BB186" s="39">
        <f t="shared" si="37"/>
        <v>0</v>
      </c>
      <c r="BC186" s="39">
        <f t="shared" si="38"/>
        <v>0</v>
      </c>
      <c r="BD186" s="39">
        <f t="shared" si="39"/>
        <v>0</v>
      </c>
      <c r="BE186" s="39">
        <f t="shared" si="40"/>
        <v>0</v>
      </c>
    </row>
    <row r="187" spans="2:57" ht="30" customHeight="1" x14ac:dyDescent="0.2">
      <c r="B187" s="43">
        <v>179</v>
      </c>
      <c r="C187" s="45"/>
      <c r="D187" s="45"/>
      <c r="E187" s="46"/>
      <c r="F187" s="47"/>
      <c r="G187" s="47"/>
      <c r="H187" s="47"/>
      <c r="I187" s="47"/>
      <c r="J187" s="47"/>
      <c r="K187" s="47"/>
      <c r="L187" s="47"/>
      <c r="M187" s="47"/>
      <c r="N187" s="48"/>
      <c r="O187" s="28" t="str">
        <f>IF(D187="", "", IF(COUNTIF(リスト!$B$2:$D$31, D187)&gt;=1, "光熱費", ""))</f>
        <v/>
      </c>
      <c r="P187" s="47"/>
      <c r="Q187" s="47"/>
      <c r="R187" s="47"/>
      <c r="S187" s="47"/>
      <c r="T187" s="47"/>
      <c r="U187" s="47"/>
      <c r="V187" s="47"/>
      <c r="W187" s="47"/>
      <c r="X187" s="47"/>
      <c r="Y187" s="29">
        <f t="shared" si="41"/>
        <v>0</v>
      </c>
      <c r="Z187" s="30">
        <f t="shared" si="42"/>
        <v>0</v>
      </c>
      <c r="AA187" s="28" t="str">
        <f>IF(D187="", "", VLOOKUP(D187, リスト!$B$2:$D$31, 3, FALSE))</f>
        <v/>
      </c>
      <c r="AB187" s="47"/>
      <c r="AC187" s="47"/>
      <c r="AD187" s="47"/>
      <c r="AE187" s="47"/>
      <c r="AF187" s="47"/>
      <c r="AG187" s="47"/>
      <c r="AH187" s="47"/>
      <c r="AI187" s="47"/>
      <c r="AJ187" s="47"/>
      <c r="AK187" s="29">
        <f t="shared" si="43"/>
        <v>0</v>
      </c>
      <c r="AL187" s="30">
        <f t="shared" si="34"/>
        <v>0</v>
      </c>
      <c r="AM187" s="31">
        <f t="shared" si="44"/>
        <v>0</v>
      </c>
      <c r="AN187" s="32">
        <f t="shared" si="45"/>
        <v>0</v>
      </c>
      <c r="AO187" s="49"/>
      <c r="AP187" s="50"/>
      <c r="AQ187" s="50"/>
      <c r="AR187" s="49"/>
      <c r="AS187" s="47"/>
      <c r="AT187" s="47"/>
      <c r="AU187" s="49"/>
      <c r="AV187" s="47"/>
      <c r="AW187" s="52"/>
      <c r="AX187" s="36" t="str">
        <f>IFERROR(VLOOKUP(D187,リスト!$B$2:$E$18,4, FALSE), "")</f>
        <v/>
      </c>
      <c r="AY187" s="37" t="str">
        <f t="shared" si="35"/>
        <v/>
      </c>
      <c r="AZ187" s="38" t="str" cm="1">
        <f t="array" ref="AZ187">IF(ISBLANK(D187),"",IF(ISNUMBER(MATCH(D187,リスト!$B$19:$B$31,0)),IF(COUNTIF(F187:N187,"〇")&gt;1,"error",INDEX(リスト!$B$19:$M$31,MATCH(D187,リスト!$B$19:$B$31,0),IF(COUNTIF(F187:N187,"〇")=0,4,MATCH("〇",F187:N187,0)+3))),AX187*AY187))</f>
        <v/>
      </c>
      <c r="BA187" s="39">
        <f t="shared" si="36"/>
        <v>0</v>
      </c>
      <c r="BB187" s="39">
        <f t="shared" si="37"/>
        <v>0</v>
      </c>
      <c r="BC187" s="39">
        <f t="shared" si="38"/>
        <v>0</v>
      </c>
      <c r="BD187" s="39">
        <f t="shared" si="39"/>
        <v>0</v>
      </c>
      <c r="BE187" s="39">
        <f t="shared" si="40"/>
        <v>0</v>
      </c>
    </row>
    <row r="188" spans="2:57" ht="30" customHeight="1" x14ac:dyDescent="0.2">
      <c r="B188" s="43">
        <v>180</v>
      </c>
      <c r="C188" s="45"/>
      <c r="D188" s="45"/>
      <c r="E188" s="46"/>
      <c r="F188" s="47"/>
      <c r="G188" s="47"/>
      <c r="H188" s="47"/>
      <c r="I188" s="47"/>
      <c r="J188" s="47"/>
      <c r="K188" s="47"/>
      <c r="L188" s="47"/>
      <c r="M188" s="47"/>
      <c r="N188" s="48"/>
      <c r="O188" s="28" t="str">
        <f>IF(D188="", "", IF(COUNTIF(リスト!$B$2:$D$31, D188)&gt;=1, "光熱費", ""))</f>
        <v/>
      </c>
      <c r="P188" s="47"/>
      <c r="Q188" s="47"/>
      <c r="R188" s="47"/>
      <c r="S188" s="47"/>
      <c r="T188" s="47"/>
      <c r="U188" s="47"/>
      <c r="V188" s="47"/>
      <c r="W188" s="47"/>
      <c r="X188" s="47"/>
      <c r="Y188" s="29">
        <f t="shared" si="41"/>
        <v>0</v>
      </c>
      <c r="Z188" s="30">
        <f t="shared" si="42"/>
        <v>0</v>
      </c>
      <c r="AA188" s="28" t="str">
        <f>IF(D188="", "", VLOOKUP(D188, リスト!$B$2:$D$31, 3, FALSE))</f>
        <v/>
      </c>
      <c r="AB188" s="47"/>
      <c r="AC188" s="47"/>
      <c r="AD188" s="47"/>
      <c r="AE188" s="47"/>
      <c r="AF188" s="47"/>
      <c r="AG188" s="47"/>
      <c r="AH188" s="47"/>
      <c r="AI188" s="47"/>
      <c r="AJ188" s="47"/>
      <c r="AK188" s="29">
        <f t="shared" si="43"/>
        <v>0</v>
      </c>
      <c r="AL188" s="30">
        <f t="shared" si="34"/>
        <v>0</v>
      </c>
      <c r="AM188" s="31">
        <f t="shared" si="44"/>
        <v>0</v>
      </c>
      <c r="AN188" s="32">
        <f t="shared" si="45"/>
        <v>0</v>
      </c>
      <c r="AO188" s="49"/>
      <c r="AP188" s="50"/>
      <c r="AQ188" s="50"/>
      <c r="AR188" s="49"/>
      <c r="AS188" s="47"/>
      <c r="AT188" s="47"/>
      <c r="AU188" s="49"/>
      <c r="AV188" s="47"/>
      <c r="AW188" s="52"/>
      <c r="AX188" s="36" t="str">
        <f>IFERROR(VLOOKUP(D188,リスト!$B$2:$E$18,4, FALSE), "")</f>
        <v/>
      </c>
      <c r="AY188" s="37" t="str">
        <f t="shared" si="35"/>
        <v/>
      </c>
      <c r="AZ188" s="38" t="str" cm="1">
        <f t="array" ref="AZ188">IF(ISBLANK(D188),"",IF(ISNUMBER(MATCH(D188,リスト!$B$19:$B$31,0)),IF(COUNTIF(F188:N188,"〇")&gt;1,"error",INDEX(リスト!$B$19:$M$31,MATCH(D188,リスト!$B$19:$B$31,0),IF(COUNTIF(F188:N188,"〇")=0,4,MATCH("〇",F188:N188,0)+3))),AX188*AY188))</f>
        <v/>
      </c>
      <c r="BA188" s="39">
        <f t="shared" si="36"/>
        <v>0</v>
      </c>
      <c r="BB188" s="39">
        <f t="shared" si="37"/>
        <v>0</v>
      </c>
      <c r="BC188" s="39">
        <f t="shared" si="38"/>
        <v>0</v>
      </c>
      <c r="BD188" s="39">
        <f t="shared" si="39"/>
        <v>0</v>
      </c>
      <c r="BE188" s="39">
        <f t="shared" si="40"/>
        <v>0</v>
      </c>
    </row>
    <row r="189" spans="2:57" ht="30" customHeight="1" x14ac:dyDescent="0.2">
      <c r="B189" s="43">
        <v>181</v>
      </c>
      <c r="C189" s="45"/>
      <c r="D189" s="45"/>
      <c r="E189" s="46"/>
      <c r="F189" s="47"/>
      <c r="G189" s="47"/>
      <c r="H189" s="47"/>
      <c r="I189" s="47"/>
      <c r="J189" s="47"/>
      <c r="K189" s="47"/>
      <c r="L189" s="47"/>
      <c r="M189" s="47"/>
      <c r="N189" s="48"/>
      <c r="O189" s="28" t="str">
        <f>IF(D189="", "", IF(COUNTIF(リスト!$B$2:$D$31, D189)&gt;=1, "光熱費", ""))</f>
        <v/>
      </c>
      <c r="P189" s="47"/>
      <c r="Q189" s="47"/>
      <c r="R189" s="47"/>
      <c r="S189" s="47"/>
      <c r="T189" s="47"/>
      <c r="U189" s="47"/>
      <c r="V189" s="47"/>
      <c r="W189" s="47"/>
      <c r="X189" s="47"/>
      <c r="Y189" s="29">
        <f t="shared" si="41"/>
        <v>0</v>
      </c>
      <c r="Z189" s="30">
        <f t="shared" si="42"/>
        <v>0</v>
      </c>
      <c r="AA189" s="28" t="str">
        <f>IF(D189="", "", VLOOKUP(D189, リスト!$B$2:$D$31, 3, FALSE))</f>
        <v/>
      </c>
      <c r="AB189" s="47"/>
      <c r="AC189" s="47"/>
      <c r="AD189" s="47"/>
      <c r="AE189" s="47"/>
      <c r="AF189" s="47"/>
      <c r="AG189" s="47"/>
      <c r="AH189" s="47"/>
      <c r="AI189" s="47"/>
      <c r="AJ189" s="47"/>
      <c r="AK189" s="29">
        <f t="shared" si="43"/>
        <v>0</v>
      </c>
      <c r="AL189" s="30">
        <f t="shared" si="34"/>
        <v>0</v>
      </c>
      <c r="AM189" s="31">
        <f t="shared" si="44"/>
        <v>0</v>
      </c>
      <c r="AN189" s="32">
        <f t="shared" si="45"/>
        <v>0</v>
      </c>
      <c r="AO189" s="49"/>
      <c r="AP189" s="50"/>
      <c r="AQ189" s="50"/>
      <c r="AR189" s="49"/>
      <c r="AS189" s="47"/>
      <c r="AT189" s="47"/>
      <c r="AU189" s="49"/>
      <c r="AV189" s="47"/>
      <c r="AW189" s="52"/>
      <c r="AX189" s="36" t="str">
        <f>IFERROR(VLOOKUP(D189,リスト!$B$2:$E$18,4, FALSE), "")</f>
        <v/>
      </c>
      <c r="AY189" s="37" t="str">
        <f t="shared" si="35"/>
        <v/>
      </c>
      <c r="AZ189" s="38" t="str" cm="1">
        <f t="array" ref="AZ189">IF(ISBLANK(D189),"",IF(ISNUMBER(MATCH(D189,リスト!$B$19:$B$31,0)),IF(COUNTIF(F189:N189,"〇")&gt;1,"error",INDEX(リスト!$B$19:$M$31,MATCH(D189,リスト!$B$19:$B$31,0),IF(COUNTIF(F189:N189,"〇")=0,4,MATCH("〇",F189:N189,0)+3))),AX189*AY189))</f>
        <v/>
      </c>
      <c r="BA189" s="39">
        <f t="shared" si="36"/>
        <v>0</v>
      </c>
      <c r="BB189" s="39">
        <f t="shared" si="37"/>
        <v>0</v>
      </c>
      <c r="BC189" s="39">
        <f t="shared" si="38"/>
        <v>0</v>
      </c>
      <c r="BD189" s="39">
        <f t="shared" si="39"/>
        <v>0</v>
      </c>
      <c r="BE189" s="39">
        <f t="shared" si="40"/>
        <v>0</v>
      </c>
    </row>
    <row r="190" spans="2:57" ht="30" customHeight="1" x14ac:dyDescent="0.2">
      <c r="B190" s="43">
        <v>182</v>
      </c>
      <c r="C190" s="45"/>
      <c r="D190" s="45"/>
      <c r="E190" s="46"/>
      <c r="F190" s="47"/>
      <c r="G190" s="47"/>
      <c r="H190" s="47"/>
      <c r="I190" s="47"/>
      <c r="J190" s="47"/>
      <c r="K190" s="47"/>
      <c r="L190" s="47"/>
      <c r="M190" s="47"/>
      <c r="N190" s="48"/>
      <c r="O190" s="28" t="str">
        <f>IF(D190="", "", IF(COUNTIF(リスト!$B$2:$D$31, D190)&gt;=1, "光熱費", ""))</f>
        <v/>
      </c>
      <c r="P190" s="47"/>
      <c r="Q190" s="47"/>
      <c r="R190" s="47"/>
      <c r="S190" s="47"/>
      <c r="T190" s="47"/>
      <c r="U190" s="47"/>
      <c r="V190" s="47"/>
      <c r="W190" s="47"/>
      <c r="X190" s="47"/>
      <c r="Y190" s="29">
        <f t="shared" si="41"/>
        <v>0</v>
      </c>
      <c r="Z190" s="30">
        <f t="shared" si="42"/>
        <v>0</v>
      </c>
      <c r="AA190" s="28" t="str">
        <f>IF(D190="", "", VLOOKUP(D190, リスト!$B$2:$D$31, 3, FALSE))</f>
        <v/>
      </c>
      <c r="AB190" s="47"/>
      <c r="AC190" s="47"/>
      <c r="AD190" s="47"/>
      <c r="AE190" s="47"/>
      <c r="AF190" s="47"/>
      <c r="AG190" s="47"/>
      <c r="AH190" s="47"/>
      <c r="AI190" s="47"/>
      <c r="AJ190" s="47"/>
      <c r="AK190" s="29">
        <f t="shared" si="43"/>
        <v>0</v>
      </c>
      <c r="AL190" s="30">
        <f t="shared" si="34"/>
        <v>0</v>
      </c>
      <c r="AM190" s="31">
        <f t="shared" si="44"/>
        <v>0</v>
      </c>
      <c r="AN190" s="32">
        <f t="shared" si="45"/>
        <v>0</v>
      </c>
      <c r="AO190" s="49"/>
      <c r="AP190" s="50"/>
      <c r="AQ190" s="50"/>
      <c r="AR190" s="49"/>
      <c r="AS190" s="47"/>
      <c r="AT190" s="47"/>
      <c r="AU190" s="49"/>
      <c r="AV190" s="47"/>
      <c r="AW190" s="52"/>
      <c r="AX190" s="36" t="str">
        <f>IFERROR(VLOOKUP(D190,リスト!$B$2:$E$18,4, FALSE), "")</f>
        <v/>
      </c>
      <c r="AY190" s="37" t="str">
        <f t="shared" si="35"/>
        <v/>
      </c>
      <c r="AZ190" s="38" t="str" cm="1">
        <f t="array" ref="AZ190">IF(ISBLANK(D190),"",IF(ISNUMBER(MATCH(D190,リスト!$B$19:$B$31,0)),IF(COUNTIF(F190:N190,"〇")&gt;1,"error",INDEX(リスト!$B$19:$M$31,MATCH(D190,リスト!$B$19:$B$31,0),IF(COUNTIF(F190:N190,"〇")=0,4,MATCH("〇",F190:N190,0)+3))),AX190*AY190))</f>
        <v/>
      </c>
      <c r="BA190" s="39">
        <f t="shared" si="36"/>
        <v>0</v>
      </c>
      <c r="BB190" s="39">
        <f t="shared" si="37"/>
        <v>0</v>
      </c>
      <c r="BC190" s="39">
        <f t="shared" si="38"/>
        <v>0</v>
      </c>
      <c r="BD190" s="39">
        <f t="shared" si="39"/>
        <v>0</v>
      </c>
      <c r="BE190" s="39">
        <f t="shared" si="40"/>
        <v>0</v>
      </c>
    </row>
    <row r="191" spans="2:57" ht="30" customHeight="1" x14ac:dyDescent="0.2">
      <c r="B191" s="43">
        <v>183</v>
      </c>
      <c r="C191" s="45"/>
      <c r="D191" s="45"/>
      <c r="E191" s="46"/>
      <c r="F191" s="47"/>
      <c r="G191" s="47"/>
      <c r="H191" s="47"/>
      <c r="I191" s="47"/>
      <c r="J191" s="47"/>
      <c r="K191" s="47"/>
      <c r="L191" s="47"/>
      <c r="M191" s="47"/>
      <c r="N191" s="48"/>
      <c r="O191" s="28" t="str">
        <f>IF(D191="", "", IF(COUNTIF(リスト!$B$2:$D$31, D191)&gt;=1, "光熱費", ""))</f>
        <v/>
      </c>
      <c r="P191" s="47"/>
      <c r="Q191" s="47"/>
      <c r="R191" s="47"/>
      <c r="S191" s="47"/>
      <c r="T191" s="47"/>
      <c r="U191" s="47"/>
      <c r="V191" s="47"/>
      <c r="W191" s="47"/>
      <c r="X191" s="47"/>
      <c r="Y191" s="29">
        <f t="shared" si="41"/>
        <v>0</v>
      </c>
      <c r="Z191" s="30">
        <f t="shared" si="42"/>
        <v>0</v>
      </c>
      <c r="AA191" s="28" t="str">
        <f>IF(D191="", "", VLOOKUP(D191, リスト!$B$2:$D$31, 3, FALSE))</f>
        <v/>
      </c>
      <c r="AB191" s="47"/>
      <c r="AC191" s="47"/>
      <c r="AD191" s="47"/>
      <c r="AE191" s="47"/>
      <c r="AF191" s="47"/>
      <c r="AG191" s="47"/>
      <c r="AH191" s="47"/>
      <c r="AI191" s="47"/>
      <c r="AJ191" s="47"/>
      <c r="AK191" s="29">
        <f t="shared" si="43"/>
        <v>0</v>
      </c>
      <c r="AL191" s="30">
        <f t="shared" si="34"/>
        <v>0</v>
      </c>
      <c r="AM191" s="31">
        <f t="shared" si="44"/>
        <v>0</v>
      </c>
      <c r="AN191" s="32">
        <f t="shared" si="45"/>
        <v>0</v>
      </c>
      <c r="AO191" s="49"/>
      <c r="AP191" s="50"/>
      <c r="AQ191" s="50"/>
      <c r="AR191" s="49"/>
      <c r="AS191" s="47"/>
      <c r="AT191" s="47"/>
      <c r="AU191" s="49"/>
      <c r="AV191" s="47"/>
      <c r="AW191" s="52"/>
      <c r="AX191" s="36" t="str">
        <f>IFERROR(VLOOKUP(D191,リスト!$B$2:$E$18,4, FALSE), "")</f>
        <v/>
      </c>
      <c r="AY191" s="37" t="str">
        <f t="shared" si="35"/>
        <v/>
      </c>
      <c r="AZ191" s="38" t="str" cm="1">
        <f t="array" ref="AZ191">IF(ISBLANK(D191),"",IF(ISNUMBER(MATCH(D191,リスト!$B$19:$B$31,0)),IF(COUNTIF(F191:N191,"〇")&gt;1,"error",INDEX(リスト!$B$19:$M$31,MATCH(D191,リスト!$B$19:$B$31,0),IF(COUNTIF(F191:N191,"〇")=0,4,MATCH("〇",F191:N191,0)+3))),AX191*AY191))</f>
        <v/>
      </c>
      <c r="BA191" s="39">
        <f t="shared" si="36"/>
        <v>0</v>
      </c>
      <c r="BB191" s="39">
        <f t="shared" si="37"/>
        <v>0</v>
      </c>
      <c r="BC191" s="39">
        <f t="shared" si="38"/>
        <v>0</v>
      </c>
      <c r="BD191" s="39">
        <f t="shared" si="39"/>
        <v>0</v>
      </c>
      <c r="BE191" s="39">
        <f t="shared" si="40"/>
        <v>0</v>
      </c>
    </row>
    <row r="192" spans="2:57" ht="30" customHeight="1" x14ac:dyDescent="0.2">
      <c r="B192" s="43">
        <v>184</v>
      </c>
      <c r="C192" s="45"/>
      <c r="D192" s="45"/>
      <c r="E192" s="46"/>
      <c r="F192" s="47"/>
      <c r="G192" s="47"/>
      <c r="H192" s="47"/>
      <c r="I192" s="47"/>
      <c r="J192" s="47"/>
      <c r="K192" s="47"/>
      <c r="L192" s="47"/>
      <c r="M192" s="47"/>
      <c r="N192" s="48"/>
      <c r="O192" s="28" t="str">
        <f>IF(D192="", "", IF(COUNTIF(リスト!$B$2:$D$31, D192)&gt;=1, "光熱費", ""))</f>
        <v/>
      </c>
      <c r="P192" s="47"/>
      <c r="Q192" s="47"/>
      <c r="R192" s="47"/>
      <c r="S192" s="47"/>
      <c r="T192" s="47"/>
      <c r="U192" s="47"/>
      <c r="V192" s="47"/>
      <c r="W192" s="47"/>
      <c r="X192" s="47"/>
      <c r="Y192" s="29">
        <f t="shared" si="41"/>
        <v>0</v>
      </c>
      <c r="Z192" s="30">
        <f t="shared" si="42"/>
        <v>0</v>
      </c>
      <c r="AA192" s="28" t="str">
        <f>IF(D192="", "", VLOOKUP(D192, リスト!$B$2:$D$31, 3, FALSE))</f>
        <v/>
      </c>
      <c r="AB192" s="47"/>
      <c r="AC192" s="47"/>
      <c r="AD192" s="47"/>
      <c r="AE192" s="47"/>
      <c r="AF192" s="47"/>
      <c r="AG192" s="47"/>
      <c r="AH192" s="47"/>
      <c r="AI192" s="47"/>
      <c r="AJ192" s="47"/>
      <c r="AK192" s="29">
        <f t="shared" si="43"/>
        <v>0</v>
      </c>
      <c r="AL192" s="30">
        <f t="shared" si="34"/>
        <v>0</v>
      </c>
      <c r="AM192" s="31">
        <f t="shared" si="44"/>
        <v>0</v>
      </c>
      <c r="AN192" s="32">
        <f t="shared" si="45"/>
        <v>0</v>
      </c>
      <c r="AO192" s="49"/>
      <c r="AP192" s="50"/>
      <c r="AQ192" s="50"/>
      <c r="AR192" s="49"/>
      <c r="AS192" s="47"/>
      <c r="AT192" s="47"/>
      <c r="AU192" s="49"/>
      <c r="AV192" s="47"/>
      <c r="AW192" s="52"/>
      <c r="AX192" s="36" t="str">
        <f>IFERROR(VLOOKUP(D192,リスト!$B$2:$E$18,4, FALSE), "")</f>
        <v/>
      </c>
      <c r="AY192" s="37" t="str">
        <f t="shared" si="35"/>
        <v/>
      </c>
      <c r="AZ192" s="38" t="str" cm="1">
        <f t="array" ref="AZ192">IF(ISBLANK(D192),"",IF(ISNUMBER(MATCH(D192,リスト!$B$19:$B$31,0)),IF(COUNTIF(F192:N192,"〇")&gt;1,"error",INDEX(リスト!$B$19:$M$31,MATCH(D192,リスト!$B$19:$B$31,0),IF(COUNTIF(F192:N192,"〇")=0,4,MATCH("〇",F192:N192,0)+3))),AX192*AY192))</f>
        <v/>
      </c>
      <c r="BA192" s="39">
        <f t="shared" si="36"/>
        <v>0</v>
      </c>
      <c r="BB192" s="39">
        <f t="shared" si="37"/>
        <v>0</v>
      </c>
      <c r="BC192" s="39">
        <f t="shared" si="38"/>
        <v>0</v>
      </c>
      <c r="BD192" s="39">
        <f t="shared" si="39"/>
        <v>0</v>
      </c>
      <c r="BE192" s="39">
        <f t="shared" si="40"/>
        <v>0</v>
      </c>
    </row>
    <row r="193" spans="2:57" ht="30" customHeight="1" x14ac:dyDescent="0.2">
      <c r="B193" s="43">
        <v>185</v>
      </c>
      <c r="C193" s="45"/>
      <c r="D193" s="45"/>
      <c r="E193" s="46"/>
      <c r="F193" s="47"/>
      <c r="G193" s="47"/>
      <c r="H193" s="47"/>
      <c r="I193" s="47"/>
      <c r="J193" s="47"/>
      <c r="K193" s="47"/>
      <c r="L193" s="47"/>
      <c r="M193" s="47"/>
      <c r="N193" s="48"/>
      <c r="O193" s="28" t="str">
        <f>IF(D193="", "", IF(COUNTIF(リスト!$B$2:$D$31, D193)&gt;=1, "光熱費", ""))</f>
        <v/>
      </c>
      <c r="P193" s="47"/>
      <c r="Q193" s="47"/>
      <c r="R193" s="47"/>
      <c r="S193" s="47"/>
      <c r="T193" s="47"/>
      <c r="U193" s="47"/>
      <c r="V193" s="47"/>
      <c r="W193" s="47"/>
      <c r="X193" s="47"/>
      <c r="Y193" s="29">
        <f t="shared" si="41"/>
        <v>0</v>
      </c>
      <c r="Z193" s="30">
        <f t="shared" si="42"/>
        <v>0</v>
      </c>
      <c r="AA193" s="28" t="str">
        <f>IF(D193="", "", VLOOKUP(D193, リスト!$B$2:$D$31, 3, FALSE))</f>
        <v/>
      </c>
      <c r="AB193" s="47"/>
      <c r="AC193" s="47"/>
      <c r="AD193" s="47"/>
      <c r="AE193" s="47"/>
      <c r="AF193" s="47"/>
      <c r="AG193" s="47"/>
      <c r="AH193" s="47"/>
      <c r="AI193" s="47"/>
      <c r="AJ193" s="47"/>
      <c r="AK193" s="29">
        <f t="shared" si="43"/>
        <v>0</v>
      </c>
      <c r="AL193" s="30">
        <f t="shared" si="34"/>
        <v>0</v>
      </c>
      <c r="AM193" s="31">
        <f t="shared" si="44"/>
        <v>0</v>
      </c>
      <c r="AN193" s="32">
        <f t="shared" si="45"/>
        <v>0</v>
      </c>
      <c r="AO193" s="49"/>
      <c r="AP193" s="50"/>
      <c r="AQ193" s="50"/>
      <c r="AR193" s="49"/>
      <c r="AS193" s="47"/>
      <c r="AT193" s="47"/>
      <c r="AU193" s="49"/>
      <c r="AV193" s="47"/>
      <c r="AW193" s="52"/>
      <c r="AX193" s="36" t="str">
        <f>IFERROR(VLOOKUP(D193,リスト!$B$2:$E$18,4, FALSE), "")</f>
        <v/>
      </c>
      <c r="AY193" s="37" t="str">
        <f t="shared" si="35"/>
        <v/>
      </c>
      <c r="AZ193" s="38" t="str" cm="1">
        <f t="array" ref="AZ193">IF(ISBLANK(D193),"",IF(ISNUMBER(MATCH(D193,リスト!$B$19:$B$31,0)),IF(COUNTIF(F193:N193,"〇")&gt;1,"error",INDEX(リスト!$B$19:$M$31,MATCH(D193,リスト!$B$19:$B$31,0),IF(COUNTIF(F193:N193,"〇")=0,4,MATCH("〇",F193:N193,0)+3))),AX193*AY193))</f>
        <v/>
      </c>
      <c r="BA193" s="39">
        <f t="shared" si="36"/>
        <v>0</v>
      </c>
      <c r="BB193" s="39">
        <f t="shared" si="37"/>
        <v>0</v>
      </c>
      <c r="BC193" s="39">
        <f t="shared" si="38"/>
        <v>0</v>
      </c>
      <c r="BD193" s="39">
        <f t="shared" si="39"/>
        <v>0</v>
      </c>
      <c r="BE193" s="39">
        <f t="shared" si="40"/>
        <v>0</v>
      </c>
    </row>
    <row r="194" spans="2:57" ht="30" customHeight="1" x14ac:dyDescent="0.2">
      <c r="B194" s="43">
        <v>186</v>
      </c>
      <c r="C194" s="45"/>
      <c r="D194" s="45"/>
      <c r="E194" s="46"/>
      <c r="F194" s="47"/>
      <c r="G194" s="47"/>
      <c r="H194" s="47"/>
      <c r="I194" s="47"/>
      <c r="J194" s="47"/>
      <c r="K194" s="47"/>
      <c r="L194" s="47"/>
      <c r="M194" s="47"/>
      <c r="N194" s="48"/>
      <c r="O194" s="28" t="str">
        <f>IF(D194="", "", IF(COUNTIF(リスト!$B$2:$D$31, D194)&gt;=1, "光熱費", ""))</f>
        <v/>
      </c>
      <c r="P194" s="47"/>
      <c r="Q194" s="47"/>
      <c r="R194" s="47"/>
      <c r="S194" s="47"/>
      <c r="T194" s="47"/>
      <c r="U194" s="47"/>
      <c r="V194" s="47"/>
      <c r="W194" s="47"/>
      <c r="X194" s="47"/>
      <c r="Y194" s="29">
        <f t="shared" si="41"/>
        <v>0</v>
      </c>
      <c r="Z194" s="30">
        <f t="shared" si="42"/>
        <v>0</v>
      </c>
      <c r="AA194" s="28" t="str">
        <f>IF(D194="", "", VLOOKUP(D194, リスト!$B$2:$D$31, 3, FALSE))</f>
        <v/>
      </c>
      <c r="AB194" s="47"/>
      <c r="AC194" s="47"/>
      <c r="AD194" s="47"/>
      <c r="AE194" s="47"/>
      <c r="AF194" s="47"/>
      <c r="AG194" s="47"/>
      <c r="AH194" s="47"/>
      <c r="AI194" s="47"/>
      <c r="AJ194" s="47"/>
      <c r="AK194" s="29">
        <f t="shared" si="43"/>
        <v>0</v>
      </c>
      <c r="AL194" s="30">
        <f t="shared" si="34"/>
        <v>0</v>
      </c>
      <c r="AM194" s="31">
        <f t="shared" si="44"/>
        <v>0</v>
      </c>
      <c r="AN194" s="32">
        <f t="shared" si="45"/>
        <v>0</v>
      </c>
      <c r="AO194" s="49"/>
      <c r="AP194" s="50"/>
      <c r="AQ194" s="50"/>
      <c r="AR194" s="49"/>
      <c r="AS194" s="47"/>
      <c r="AT194" s="47"/>
      <c r="AU194" s="49"/>
      <c r="AV194" s="47"/>
      <c r="AW194" s="52"/>
      <c r="AX194" s="36" t="str">
        <f>IFERROR(VLOOKUP(D194,リスト!$B$2:$E$18,4, FALSE), "")</f>
        <v/>
      </c>
      <c r="AY194" s="37" t="str">
        <f t="shared" si="35"/>
        <v/>
      </c>
      <c r="AZ194" s="38" t="str" cm="1">
        <f t="array" ref="AZ194">IF(ISBLANK(D194),"",IF(ISNUMBER(MATCH(D194,リスト!$B$19:$B$31,0)),IF(COUNTIF(F194:N194,"〇")&gt;1,"error",INDEX(リスト!$B$19:$M$31,MATCH(D194,リスト!$B$19:$B$31,0),IF(COUNTIF(F194:N194,"〇")=0,4,MATCH("〇",F194:N194,0)+3))),AX194*AY194))</f>
        <v/>
      </c>
      <c r="BA194" s="39">
        <f t="shared" si="36"/>
        <v>0</v>
      </c>
      <c r="BB194" s="39">
        <f t="shared" si="37"/>
        <v>0</v>
      </c>
      <c r="BC194" s="39">
        <f t="shared" si="38"/>
        <v>0</v>
      </c>
      <c r="BD194" s="39">
        <f t="shared" si="39"/>
        <v>0</v>
      </c>
      <c r="BE194" s="39">
        <f t="shared" si="40"/>
        <v>0</v>
      </c>
    </row>
    <row r="195" spans="2:57" ht="30" customHeight="1" x14ac:dyDescent="0.2">
      <c r="B195" s="43">
        <v>187</v>
      </c>
      <c r="C195" s="45"/>
      <c r="D195" s="45"/>
      <c r="E195" s="46"/>
      <c r="F195" s="47"/>
      <c r="G195" s="47"/>
      <c r="H195" s="47"/>
      <c r="I195" s="47"/>
      <c r="J195" s="47"/>
      <c r="K195" s="47"/>
      <c r="L195" s="47"/>
      <c r="M195" s="47"/>
      <c r="N195" s="48"/>
      <c r="O195" s="28" t="str">
        <f>IF(D195="", "", IF(COUNTIF(リスト!$B$2:$D$31, D195)&gt;=1, "光熱費", ""))</f>
        <v/>
      </c>
      <c r="P195" s="47"/>
      <c r="Q195" s="47"/>
      <c r="R195" s="47"/>
      <c r="S195" s="47"/>
      <c r="T195" s="47"/>
      <c r="U195" s="47"/>
      <c r="V195" s="47"/>
      <c r="W195" s="47"/>
      <c r="X195" s="47"/>
      <c r="Y195" s="29">
        <f t="shared" si="41"/>
        <v>0</v>
      </c>
      <c r="Z195" s="30">
        <f t="shared" si="42"/>
        <v>0</v>
      </c>
      <c r="AA195" s="28" t="str">
        <f>IF(D195="", "", VLOOKUP(D195, リスト!$B$2:$D$31, 3, FALSE))</f>
        <v/>
      </c>
      <c r="AB195" s="47"/>
      <c r="AC195" s="47"/>
      <c r="AD195" s="47"/>
      <c r="AE195" s="47"/>
      <c r="AF195" s="47"/>
      <c r="AG195" s="47"/>
      <c r="AH195" s="47"/>
      <c r="AI195" s="47"/>
      <c r="AJ195" s="47"/>
      <c r="AK195" s="29">
        <f t="shared" si="43"/>
        <v>0</v>
      </c>
      <c r="AL195" s="30">
        <f t="shared" si="34"/>
        <v>0</v>
      </c>
      <c r="AM195" s="31">
        <f t="shared" si="44"/>
        <v>0</v>
      </c>
      <c r="AN195" s="32">
        <f t="shared" si="45"/>
        <v>0</v>
      </c>
      <c r="AO195" s="49"/>
      <c r="AP195" s="50"/>
      <c r="AQ195" s="50"/>
      <c r="AR195" s="49"/>
      <c r="AS195" s="47"/>
      <c r="AT195" s="47"/>
      <c r="AU195" s="49"/>
      <c r="AV195" s="47"/>
      <c r="AW195" s="52"/>
      <c r="AX195" s="36" t="str">
        <f>IFERROR(VLOOKUP(D195,リスト!$B$2:$E$18,4, FALSE), "")</f>
        <v/>
      </c>
      <c r="AY195" s="37" t="str">
        <f t="shared" si="35"/>
        <v/>
      </c>
      <c r="AZ195" s="38" t="str" cm="1">
        <f t="array" ref="AZ195">IF(ISBLANK(D195),"",IF(ISNUMBER(MATCH(D195,リスト!$B$19:$B$31,0)),IF(COUNTIF(F195:N195,"〇")&gt;1,"error",INDEX(リスト!$B$19:$M$31,MATCH(D195,リスト!$B$19:$B$31,0),IF(COUNTIF(F195:N195,"〇")=0,4,MATCH("〇",F195:N195,0)+3))),AX195*AY195))</f>
        <v/>
      </c>
      <c r="BA195" s="39">
        <f t="shared" si="36"/>
        <v>0</v>
      </c>
      <c r="BB195" s="39">
        <f t="shared" si="37"/>
        <v>0</v>
      </c>
      <c r="BC195" s="39">
        <f t="shared" si="38"/>
        <v>0</v>
      </c>
      <c r="BD195" s="39">
        <f t="shared" si="39"/>
        <v>0</v>
      </c>
      <c r="BE195" s="39">
        <f t="shared" si="40"/>
        <v>0</v>
      </c>
    </row>
  </sheetData>
  <sheetProtection algorithmName="SHA-512" hashValue="dqf1F/gVF8V/YWNWIulTaTv0uA+idqWJuGS8x+SQhnBBs5dHAElxCdmkCcVJtXhUgMCwPNdUWzJlnDsV5z576A==" saltValue="vCoprZd208eEnFCtNe3jCw==" spinCount="100000" sheet="1" objects="1" scenarios="1"/>
  <mergeCells count="19">
    <mergeCell ref="B6:E7"/>
    <mergeCell ref="B4:C4"/>
    <mergeCell ref="B3:C3"/>
    <mergeCell ref="B2:C2"/>
    <mergeCell ref="D2:E2"/>
    <mergeCell ref="D3:E3"/>
    <mergeCell ref="D4:E4"/>
    <mergeCell ref="AX5:BE5"/>
    <mergeCell ref="F6:N7"/>
    <mergeCell ref="O6:AN7"/>
    <mergeCell ref="AX6:BE6"/>
    <mergeCell ref="AX7:AY7"/>
    <mergeCell ref="AU5:AW5"/>
    <mergeCell ref="AO6:AW6"/>
    <mergeCell ref="AO7:AQ7"/>
    <mergeCell ref="AR7:AT7"/>
    <mergeCell ref="AU7:AW7"/>
    <mergeCell ref="AO5:AQ5"/>
    <mergeCell ref="AR5:AT5"/>
  </mergeCells>
  <phoneticPr fontId="3"/>
  <conditionalFormatting sqref="AZ9:AZ195">
    <cfRule type="expression" dxfId="1" priority="1">
      <formula>$AZ9="error"</formula>
    </cfRule>
  </conditionalFormatting>
  <pageMargins left="0.43307086614173229" right="0.15748031496062992" top="0.43307086614173229" bottom="0.15748031496062992" header="0.31496062992125984" footer="0.31496062992125984"/>
  <pageSetup paperSize="9" scale="35" fitToWidth="3" orientation="landscape" r:id="rId1"/>
  <colBreaks count="1" manualBreakCount="1">
    <brk id="40" max="1048575" man="1"/>
  </colBreaks>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D0B2E89A-AEE0-4C02-AFBC-1D81CADE071D}">
          <x14:formula1>
            <xm:f>リスト!$B$2:$B$31</xm:f>
          </x14:formula1>
          <xm:sqref>D9:D195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B9E0AE-F972-423C-89E0-BD6F8E849496}">
  <dimension ref="B1:BE195"/>
  <sheetViews>
    <sheetView view="pageBreakPreview" zoomScale="90" zoomScaleNormal="85" zoomScaleSheetLayoutView="90" workbookViewId="0">
      <pane xSplit="5" ySplit="8" topLeftCell="AT14" activePane="bottomRight" state="frozen"/>
      <selection activeCell="K4" sqref="K4"/>
      <selection pane="topRight" activeCell="K4" sqref="K4"/>
      <selection pane="bottomLeft" activeCell="K4" sqref="K4"/>
      <selection pane="bottomRight" activeCell="AV4" sqref="AV4"/>
    </sheetView>
  </sheetViews>
  <sheetFormatPr defaultColWidth="9" defaultRowHeight="13" x14ac:dyDescent="0.2"/>
  <cols>
    <col min="1" max="1" width="3" style="10" customWidth="1"/>
    <col min="2" max="2" width="4.36328125" style="10" customWidth="1"/>
    <col min="3" max="3" width="31.54296875" style="8" customWidth="1"/>
    <col min="4" max="4" width="17.26953125" style="8" bestFit="1" customWidth="1"/>
    <col min="5" max="5" width="14.1796875" style="8" bestFit="1" customWidth="1"/>
    <col min="6" max="14" width="6.08984375" style="8" customWidth="1"/>
    <col min="15" max="15" width="9.453125" style="8" customWidth="1"/>
    <col min="16" max="24" width="10.7265625" style="8" bestFit="1" customWidth="1"/>
    <col min="25" max="25" width="10.90625" style="8" bestFit="1" customWidth="1"/>
    <col min="26" max="26" width="11.90625" style="8" customWidth="1"/>
    <col min="27" max="27" width="10.08984375" style="8" bestFit="1" customWidth="1"/>
    <col min="28" max="36" width="10.7265625" style="8" bestFit="1" customWidth="1"/>
    <col min="37" max="37" width="10.90625" style="8" bestFit="1" customWidth="1"/>
    <col min="38" max="38" width="11.26953125" style="8" customWidth="1"/>
    <col min="39" max="39" width="10.90625" style="8" bestFit="1" customWidth="1"/>
    <col min="40" max="40" width="13.1796875" style="8" customWidth="1"/>
    <col min="41" max="41" width="21.36328125" style="8" bestFit="1" customWidth="1"/>
    <col min="42" max="46" width="21.36328125" style="8" customWidth="1"/>
    <col min="47" max="47" width="21.36328125" style="8" bestFit="1" customWidth="1"/>
    <col min="48" max="49" width="21.36328125" style="8" customWidth="1"/>
    <col min="50" max="50" width="11.08984375" style="8" bestFit="1" customWidth="1"/>
    <col min="51" max="51" width="13.08984375" style="8" bestFit="1" customWidth="1"/>
    <col min="52" max="52" width="14.90625" style="8" customWidth="1"/>
    <col min="53" max="57" width="20.6328125" style="8" customWidth="1"/>
    <col min="58" max="16384" width="9" style="10"/>
  </cols>
  <sheetData>
    <row r="1" spans="2:57" ht="19" x14ac:dyDescent="0.2">
      <c r="C1" s="7"/>
      <c r="AN1" s="9"/>
      <c r="BE1" s="9"/>
    </row>
    <row r="2" spans="2:57" ht="30" customHeight="1" x14ac:dyDescent="0.2">
      <c r="B2" s="73" t="s">
        <v>0</v>
      </c>
      <c r="C2" s="73"/>
      <c r="D2" s="77" t="s">
        <v>101</v>
      </c>
      <c r="E2" s="77"/>
      <c r="AK2" s="41"/>
      <c r="AN2" s="9" t="s">
        <v>80</v>
      </c>
      <c r="BE2" s="9" t="s">
        <v>81</v>
      </c>
    </row>
    <row r="3" spans="2:57" ht="30" customHeight="1" x14ac:dyDescent="0.2">
      <c r="B3" s="73" t="s">
        <v>1</v>
      </c>
      <c r="C3" s="73"/>
      <c r="D3" s="78">
        <v>1112223334123</v>
      </c>
      <c r="E3" s="78"/>
    </row>
    <row r="4" spans="2:57" ht="30" customHeight="1" x14ac:dyDescent="0.2">
      <c r="B4" s="73" t="s">
        <v>2</v>
      </c>
      <c r="C4" s="73"/>
      <c r="D4" s="76">
        <f>SUM(BE9:BE195)</f>
        <v>1528948</v>
      </c>
      <c r="E4" s="76"/>
      <c r="F4" s="11"/>
      <c r="G4" s="79" t="s">
        <v>109</v>
      </c>
      <c r="H4" s="79"/>
      <c r="I4" s="79"/>
      <c r="J4" s="79"/>
      <c r="K4" s="79"/>
      <c r="L4" s="79"/>
      <c r="M4" s="79"/>
      <c r="N4" s="79"/>
      <c r="O4" s="79"/>
      <c r="R4" s="8" t="s">
        <v>110</v>
      </c>
      <c r="AO4" s="12"/>
      <c r="AP4" s="12"/>
      <c r="AQ4" s="12"/>
      <c r="AR4" s="12"/>
      <c r="AS4" s="12"/>
      <c r="AT4" s="12"/>
      <c r="AU4" s="12"/>
      <c r="AV4" s="12"/>
      <c r="AW4" s="12"/>
    </row>
    <row r="5" spans="2:57" ht="13.5" thickBot="1" x14ac:dyDescent="0.25">
      <c r="AO5" s="65"/>
      <c r="AP5" s="65"/>
      <c r="AQ5" s="65"/>
      <c r="AR5" s="65"/>
      <c r="AS5" s="65"/>
      <c r="AT5" s="65"/>
      <c r="AU5" s="65"/>
      <c r="AV5" s="65"/>
      <c r="AW5" s="65"/>
      <c r="AX5" s="54"/>
      <c r="AY5" s="54"/>
      <c r="AZ5" s="54"/>
      <c r="BA5" s="54"/>
      <c r="BB5" s="54"/>
      <c r="BC5" s="54"/>
      <c r="BD5" s="54"/>
      <c r="BE5" s="54"/>
    </row>
    <row r="6" spans="2:57" ht="43" customHeight="1" thickBot="1" x14ac:dyDescent="0.25">
      <c r="B6" s="72" t="s">
        <v>3</v>
      </c>
      <c r="C6" s="72"/>
      <c r="D6" s="72"/>
      <c r="E6" s="72"/>
      <c r="F6" s="55" t="s">
        <v>105</v>
      </c>
      <c r="G6" s="55"/>
      <c r="H6" s="55"/>
      <c r="I6" s="55"/>
      <c r="J6" s="55"/>
      <c r="K6" s="55"/>
      <c r="L6" s="55"/>
      <c r="M6" s="55"/>
      <c r="N6" s="55"/>
      <c r="O6" s="57" t="s">
        <v>4</v>
      </c>
      <c r="P6" s="58"/>
      <c r="Q6" s="58"/>
      <c r="R6" s="58"/>
      <c r="S6" s="58"/>
      <c r="T6" s="58"/>
      <c r="U6" s="58"/>
      <c r="V6" s="58"/>
      <c r="W6" s="58"/>
      <c r="X6" s="58"/>
      <c r="Y6" s="58"/>
      <c r="Z6" s="58"/>
      <c r="AA6" s="58"/>
      <c r="AB6" s="58"/>
      <c r="AC6" s="58"/>
      <c r="AD6" s="58"/>
      <c r="AE6" s="58"/>
      <c r="AF6" s="58"/>
      <c r="AG6" s="58"/>
      <c r="AH6" s="58"/>
      <c r="AI6" s="58"/>
      <c r="AJ6" s="58"/>
      <c r="AK6" s="58"/>
      <c r="AL6" s="58"/>
      <c r="AM6" s="58"/>
      <c r="AN6" s="58"/>
      <c r="AO6" s="66" t="s">
        <v>76</v>
      </c>
      <c r="AP6" s="67"/>
      <c r="AQ6" s="67"/>
      <c r="AR6" s="67"/>
      <c r="AS6" s="67"/>
      <c r="AT6" s="67"/>
      <c r="AU6" s="67"/>
      <c r="AV6" s="67"/>
      <c r="AW6" s="68"/>
      <c r="AX6" s="61" t="s">
        <v>75</v>
      </c>
      <c r="AY6" s="61"/>
      <c r="AZ6" s="61"/>
      <c r="BA6" s="61"/>
      <c r="BB6" s="61"/>
      <c r="BC6" s="61"/>
      <c r="BD6" s="61"/>
      <c r="BE6" s="62"/>
    </row>
    <row r="7" spans="2:57" s="12" customFormat="1" ht="48" customHeight="1" x14ac:dyDescent="0.2">
      <c r="B7" s="72"/>
      <c r="C7" s="72"/>
      <c r="D7" s="72"/>
      <c r="E7" s="72"/>
      <c r="F7" s="56"/>
      <c r="G7" s="56"/>
      <c r="H7" s="56"/>
      <c r="I7" s="56"/>
      <c r="J7" s="56"/>
      <c r="K7" s="56"/>
      <c r="L7" s="56"/>
      <c r="M7" s="56"/>
      <c r="N7" s="56"/>
      <c r="O7" s="59"/>
      <c r="P7" s="60"/>
      <c r="Q7" s="60"/>
      <c r="R7" s="60"/>
      <c r="S7" s="60"/>
      <c r="T7" s="60"/>
      <c r="U7" s="60"/>
      <c r="V7" s="60"/>
      <c r="W7" s="60"/>
      <c r="X7" s="60"/>
      <c r="Y7" s="60"/>
      <c r="Z7" s="60"/>
      <c r="AA7" s="60"/>
      <c r="AB7" s="60"/>
      <c r="AC7" s="60"/>
      <c r="AD7" s="60"/>
      <c r="AE7" s="60"/>
      <c r="AF7" s="60"/>
      <c r="AG7" s="60"/>
      <c r="AH7" s="60"/>
      <c r="AI7" s="60"/>
      <c r="AJ7" s="60"/>
      <c r="AK7" s="60"/>
      <c r="AL7" s="60"/>
      <c r="AM7" s="60"/>
      <c r="AN7" s="60"/>
      <c r="AO7" s="69" t="s">
        <v>77</v>
      </c>
      <c r="AP7" s="70"/>
      <c r="AQ7" s="71"/>
      <c r="AR7" s="69" t="s">
        <v>78</v>
      </c>
      <c r="AS7" s="70"/>
      <c r="AT7" s="71"/>
      <c r="AU7" s="69" t="s">
        <v>79</v>
      </c>
      <c r="AV7" s="70"/>
      <c r="AW7" s="71"/>
      <c r="AX7" s="63" t="s">
        <v>5</v>
      </c>
      <c r="AY7" s="64"/>
      <c r="AZ7" s="17" t="s">
        <v>6</v>
      </c>
      <c r="BA7" s="17" t="s">
        <v>7</v>
      </c>
      <c r="BB7" s="17" t="s">
        <v>8</v>
      </c>
      <c r="BC7" s="17" t="s">
        <v>9</v>
      </c>
      <c r="BD7" s="17" t="s">
        <v>10</v>
      </c>
      <c r="BE7" s="17" t="s">
        <v>11</v>
      </c>
    </row>
    <row r="8" spans="2:57" ht="77.5" customHeight="1" x14ac:dyDescent="0.2">
      <c r="B8" s="42" t="s">
        <v>104</v>
      </c>
      <c r="C8" s="13" t="s">
        <v>12</v>
      </c>
      <c r="D8" s="13" t="s">
        <v>13</v>
      </c>
      <c r="E8" s="13" t="s">
        <v>14</v>
      </c>
      <c r="F8" s="17" t="s">
        <v>15</v>
      </c>
      <c r="G8" s="17" t="s">
        <v>16</v>
      </c>
      <c r="H8" s="17" t="s">
        <v>17</v>
      </c>
      <c r="I8" s="17" t="s">
        <v>18</v>
      </c>
      <c r="J8" s="17" t="s">
        <v>19</v>
      </c>
      <c r="K8" s="17" t="s">
        <v>20</v>
      </c>
      <c r="L8" s="17" t="s">
        <v>83</v>
      </c>
      <c r="M8" s="17" t="s">
        <v>84</v>
      </c>
      <c r="N8" s="18" t="s">
        <v>85</v>
      </c>
      <c r="O8" s="19" t="s">
        <v>24</v>
      </c>
      <c r="P8" s="13" t="s">
        <v>15</v>
      </c>
      <c r="Q8" s="13" t="s">
        <v>16</v>
      </c>
      <c r="R8" s="13" t="s">
        <v>17</v>
      </c>
      <c r="S8" s="13" t="s">
        <v>18</v>
      </c>
      <c r="T8" s="13" t="s">
        <v>19</v>
      </c>
      <c r="U8" s="13" t="s">
        <v>20</v>
      </c>
      <c r="V8" s="13" t="s">
        <v>21</v>
      </c>
      <c r="W8" s="13" t="s">
        <v>22</v>
      </c>
      <c r="X8" s="13" t="s">
        <v>23</v>
      </c>
      <c r="Y8" s="13" t="s">
        <v>25</v>
      </c>
      <c r="Z8" s="20" t="s">
        <v>26</v>
      </c>
      <c r="AA8" s="19" t="s">
        <v>74</v>
      </c>
      <c r="AB8" s="13" t="s">
        <v>15</v>
      </c>
      <c r="AC8" s="13" t="s">
        <v>16</v>
      </c>
      <c r="AD8" s="13" t="s">
        <v>17</v>
      </c>
      <c r="AE8" s="13" t="s">
        <v>18</v>
      </c>
      <c r="AF8" s="13" t="s">
        <v>19</v>
      </c>
      <c r="AG8" s="13" t="s">
        <v>20</v>
      </c>
      <c r="AH8" s="13" t="s">
        <v>21</v>
      </c>
      <c r="AI8" s="13" t="s">
        <v>22</v>
      </c>
      <c r="AJ8" s="13" t="s">
        <v>23</v>
      </c>
      <c r="AK8" s="13" t="s">
        <v>25</v>
      </c>
      <c r="AL8" s="20" t="s">
        <v>26</v>
      </c>
      <c r="AM8" s="21" t="s">
        <v>27</v>
      </c>
      <c r="AN8" s="53" t="s">
        <v>114</v>
      </c>
      <c r="AO8" s="22" t="s">
        <v>29</v>
      </c>
      <c r="AP8" s="17" t="s">
        <v>30</v>
      </c>
      <c r="AQ8" s="23" t="s">
        <v>82</v>
      </c>
      <c r="AR8" s="22" t="s">
        <v>29</v>
      </c>
      <c r="AS8" s="17" t="s">
        <v>31</v>
      </c>
      <c r="AT8" s="23" t="s">
        <v>82</v>
      </c>
      <c r="AU8" s="22" t="s">
        <v>29</v>
      </c>
      <c r="AV8" s="17" t="s">
        <v>31</v>
      </c>
      <c r="AW8" s="23" t="s">
        <v>82</v>
      </c>
      <c r="AX8" s="15" t="s">
        <v>32</v>
      </c>
      <c r="AY8" s="16" t="s">
        <v>33</v>
      </c>
      <c r="AZ8" s="44" t="s">
        <v>34</v>
      </c>
      <c r="BA8" s="17" t="s">
        <v>35</v>
      </c>
      <c r="BB8" s="17" t="s">
        <v>36</v>
      </c>
      <c r="BC8" s="17" t="s">
        <v>37</v>
      </c>
      <c r="BD8" s="17" t="s">
        <v>38</v>
      </c>
      <c r="BE8" s="17" t="s">
        <v>39</v>
      </c>
    </row>
    <row r="9" spans="2:57" ht="30" customHeight="1" x14ac:dyDescent="0.2">
      <c r="B9" s="43">
        <v>1</v>
      </c>
      <c r="C9" s="24" t="s">
        <v>86</v>
      </c>
      <c r="D9" s="24" t="s">
        <v>87</v>
      </c>
      <c r="E9" s="25">
        <v>1310101000</v>
      </c>
      <c r="F9" s="26">
        <v>30</v>
      </c>
      <c r="G9" s="26">
        <v>30</v>
      </c>
      <c r="H9" s="26">
        <v>30</v>
      </c>
      <c r="I9" s="26">
        <v>30</v>
      </c>
      <c r="J9" s="26">
        <v>30</v>
      </c>
      <c r="K9" s="26">
        <v>30</v>
      </c>
      <c r="L9" s="26">
        <v>30</v>
      </c>
      <c r="M9" s="26">
        <v>30</v>
      </c>
      <c r="N9" s="27">
        <v>30</v>
      </c>
      <c r="O9" s="28" t="str">
        <f>IF(D9="", "", IF(COUNTIF(リスト!$B$2:$D$31, D9)&gt;=1, "光熱費", ""))</f>
        <v>光熱費</v>
      </c>
      <c r="P9" s="26">
        <v>200000</v>
      </c>
      <c r="Q9" s="26">
        <v>200000</v>
      </c>
      <c r="R9" s="26">
        <v>200000</v>
      </c>
      <c r="S9" s="26">
        <v>200000</v>
      </c>
      <c r="T9" s="26">
        <v>200000</v>
      </c>
      <c r="U9" s="26">
        <v>200000</v>
      </c>
      <c r="V9" s="26">
        <v>200000</v>
      </c>
      <c r="W9" s="26">
        <v>200000</v>
      </c>
      <c r="X9" s="26">
        <v>200000</v>
      </c>
      <c r="Y9" s="29">
        <f>SUM(P9:X9)</f>
        <v>1800000</v>
      </c>
      <c r="Z9" s="30">
        <f>ROUNDDOWN(Y9/1.1,0)</f>
        <v>1636363</v>
      </c>
      <c r="AA9" s="28" t="str">
        <f>IF(D9="", "", VLOOKUP(D9, リスト!$B$2:$D$31, 3, FALSE))</f>
        <v>食材費</v>
      </c>
      <c r="AB9" s="26">
        <v>500000</v>
      </c>
      <c r="AC9" s="26">
        <v>500000</v>
      </c>
      <c r="AD9" s="26">
        <v>500000</v>
      </c>
      <c r="AE9" s="26">
        <v>500000</v>
      </c>
      <c r="AF9" s="26">
        <v>500000</v>
      </c>
      <c r="AG9" s="26">
        <v>500000</v>
      </c>
      <c r="AH9" s="26">
        <v>500000</v>
      </c>
      <c r="AI9" s="26">
        <v>500000</v>
      </c>
      <c r="AJ9" s="26">
        <v>500000</v>
      </c>
      <c r="AK9" s="29">
        <f>SUM(AB9:AJ9)</f>
        <v>4500000</v>
      </c>
      <c r="AL9" s="30">
        <f>IF(AA9="食材費",ROUNDDOWN(AK9/1.08,0),ROUNDDOWN(AK9/1.1,0))</f>
        <v>4166666</v>
      </c>
      <c r="AM9" s="31">
        <f>SUM(Y9,AK9)</f>
        <v>6300000</v>
      </c>
      <c r="AN9" s="32">
        <f>SUM(Z9,AL9)</f>
        <v>5803029</v>
      </c>
      <c r="AO9" s="33" t="s">
        <v>97</v>
      </c>
      <c r="AP9" s="34">
        <v>200000</v>
      </c>
      <c r="AQ9" s="34">
        <v>200000</v>
      </c>
      <c r="AR9" s="33" t="s">
        <v>97</v>
      </c>
      <c r="AS9" s="34">
        <v>100000</v>
      </c>
      <c r="AT9" s="34">
        <v>50000</v>
      </c>
      <c r="AU9" s="33" t="s">
        <v>97</v>
      </c>
      <c r="AV9" s="24">
        <v>100000</v>
      </c>
      <c r="AW9" s="35">
        <v>50000</v>
      </c>
      <c r="AX9" s="36">
        <f>IFERROR(VLOOKUP(D9,リスト!$B$2:$E$18,4, FALSE), "")</f>
        <v>3646</v>
      </c>
      <c r="AY9" s="37">
        <f t="shared" ref="AY9:AY72" si="0">IF(COUNT(F9:N9)=0, "", SUM(F9:N9))</f>
        <v>270</v>
      </c>
      <c r="AZ9" s="38" cm="1">
        <f t="array" ref="AZ9">IF(ISBLANK(D9),"",IF(ISNUMBER(MATCH(D9,リスト!$B$19:$B$31,0)),IF(COUNTIF(F9:N9,"〇")&gt;1,"error",INDEX(リスト!$B$19:$M$31,MATCH(D9,リスト!$B$19:$B$31,0),IF(COUNTIF(F9:N9,"〇")=0,4,MATCH("〇",F9:N9,0)+3))),AX9*AY9))</f>
        <v>984420</v>
      </c>
      <c r="BA9" s="39">
        <f t="shared" ref="BA9:BA72" si="1">AN9</f>
        <v>5803029</v>
      </c>
      <c r="BB9" s="39">
        <f>IFERROR(AQ9+AT9+AW9,"")</f>
        <v>300000</v>
      </c>
      <c r="BC9" s="39">
        <f>IFERROR(IF(BA9-BB9&gt;=0,BA9-BB9,0),"")</f>
        <v>5503029</v>
      </c>
      <c r="BD9" s="39">
        <f>MIN(AZ9,BC9)</f>
        <v>984420</v>
      </c>
      <c r="BE9" s="39">
        <f>BD9</f>
        <v>984420</v>
      </c>
    </row>
    <row r="10" spans="2:57" ht="30" customHeight="1" x14ac:dyDescent="0.2">
      <c r="B10" s="43">
        <v>2</v>
      </c>
      <c r="C10" s="24" t="s">
        <v>95</v>
      </c>
      <c r="D10" s="24" t="s">
        <v>88</v>
      </c>
      <c r="E10" s="25">
        <v>1310102000</v>
      </c>
      <c r="F10" s="26">
        <v>5</v>
      </c>
      <c r="G10" s="26">
        <v>5</v>
      </c>
      <c r="H10" s="26">
        <v>5</v>
      </c>
      <c r="I10" s="26">
        <v>5</v>
      </c>
      <c r="J10" s="26">
        <v>5</v>
      </c>
      <c r="K10" s="26">
        <v>5</v>
      </c>
      <c r="L10" s="26">
        <v>6</v>
      </c>
      <c r="M10" s="26">
        <v>6</v>
      </c>
      <c r="N10" s="27">
        <v>6</v>
      </c>
      <c r="O10" s="28" t="str">
        <f>IF(D10="", "", IF(COUNTIF(リスト!$B$2:$D$31, D10)&gt;=1, "光熱費", ""))</f>
        <v>光熱費</v>
      </c>
      <c r="P10" s="26">
        <v>13000</v>
      </c>
      <c r="Q10" s="26">
        <v>13000</v>
      </c>
      <c r="R10" s="26">
        <v>13000</v>
      </c>
      <c r="S10" s="26">
        <v>13000</v>
      </c>
      <c r="T10" s="26">
        <v>13000</v>
      </c>
      <c r="U10" s="26">
        <v>13000</v>
      </c>
      <c r="V10" s="26">
        <v>18000</v>
      </c>
      <c r="W10" s="26">
        <v>18000</v>
      </c>
      <c r="X10" s="26">
        <v>18000</v>
      </c>
      <c r="Y10" s="29">
        <f t="shared" ref="Y10:Y73" si="2">SUM(P10:X10)</f>
        <v>132000</v>
      </c>
      <c r="Z10" s="30">
        <f t="shared" ref="Z10:Z73" si="3">ROUNDDOWN(Y10/1.1,0)</f>
        <v>120000</v>
      </c>
      <c r="AA10" s="28" t="str">
        <f>IF(D10="", "", VLOOKUP(D10, リスト!$B$2:$D$31, 3, FALSE))</f>
        <v>食材費</v>
      </c>
      <c r="AB10" s="26">
        <v>15000</v>
      </c>
      <c r="AC10" s="26">
        <v>15000</v>
      </c>
      <c r="AD10" s="26">
        <v>15000</v>
      </c>
      <c r="AE10" s="26">
        <v>15000</v>
      </c>
      <c r="AF10" s="26">
        <v>15000</v>
      </c>
      <c r="AG10" s="26">
        <v>15000</v>
      </c>
      <c r="AH10" s="26">
        <v>18000</v>
      </c>
      <c r="AI10" s="26">
        <v>18000</v>
      </c>
      <c r="AJ10" s="26">
        <v>18000</v>
      </c>
      <c r="AK10" s="29">
        <f t="shared" ref="AK10:AK73" si="4">SUM(AB10:AJ10)</f>
        <v>144000</v>
      </c>
      <c r="AL10" s="30">
        <f t="shared" ref="AL10:AL73" si="5">IF(AA10="食材費",ROUNDDOWN(AK10/1.08,0),ROUNDDOWN(AK10/1.1,0))</f>
        <v>133333</v>
      </c>
      <c r="AM10" s="31">
        <f t="shared" ref="AM10:AN25" si="6">SUM(Y10,AK10)</f>
        <v>276000</v>
      </c>
      <c r="AN10" s="32">
        <f t="shared" si="6"/>
        <v>253333</v>
      </c>
      <c r="AO10" s="33" t="s">
        <v>98</v>
      </c>
      <c r="AP10" s="34">
        <v>100000</v>
      </c>
      <c r="AQ10" s="34">
        <v>100000</v>
      </c>
      <c r="AR10" s="33" t="s">
        <v>98</v>
      </c>
      <c r="AS10" s="26">
        <v>150000</v>
      </c>
      <c r="AT10" s="26">
        <v>10000</v>
      </c>
      <c r="AU10" s="33" t="s">
        <v>98</v>
      </c>
      <c r="AV10" s="26">
        <v>1000</v>
      </c>
      <c r="AW10" s="40">
        <v>1000</v>
      </c>
      <c r="AX10" s="36">
        <f>IFERROR(VLOOKUP(D10,リスト!$B$2:$E$18,4, FALSE), "")</f>
        <v>3646</v>
      </c>
      <c r="AY10" s="37">
        <f t="shared" si="0"/>
        <v>48</v>
      </c>
      <c r="AZ10" s="38" cm="1">
        <f t="array" ref="AZ10">IF(ISBLANK(D10),"",IF(ISNUMBER(MATCH(D10,リスト!$B$19:$B$31,0)),IF(COUNTIF(F10:N10,"〇")&gt;1,"error",INDEX(リスト!$B$19:$M$31,MATCH(D10,リスト!$B$19:$B$31,0),IF(COUNTIF(F10:N10,"〇")=0,4,MATCH("〇",F10:N10,0)+3))),AX10*AY10))</f>
        <v>175008</v>
      </c>
      <c r="BA10" s="39">
        <f t="shared" si="1"/>
        <v>253333</v>
      </c>
      <c r="BB10" s="39">
        <f t="shared" ref="BB10:BB73" si="7">IFERROR(AQ10+AT10+AW10,"")</f>
        <v>111000</v>
      </c>
      <c r="BC10" s="39">
        <f t="shared" ref="BC10:BC73" si="8">IFERROR(IF(BA10-BB10&gt;=0,BA10-BB10,0),"")</f>
        <v>142333</v>
      </c>
      <c r="BD10" s="39">
        <f t="shared" ref="BD10:BD73" si="9">MIN(AZ10,BC10)</f>
        <v>142333</v>
      </c>
      <c r="BE10" s="39">
        <f t="shared" ref="BE10:BE73" si="10">BD10</f>
        <v>142333</v>
      </c>
    </row>
    <row r="11" spans="2:57" ht="30" customHeight="1" x14ac:dyDescent="0.2">
      <c r="B11" s="43">
        <v>3</v>
      </c>
      <c r="C11" s="24" t="s">
        <v>89</v>
      </c>
      <c r="D11" s="24" t="s">
        <v>90</v>
      </c>
      <c r="E11" s="25">
        <v>1310102000</v>
      </c>
      <c r="F11" s="26">
        <v>20</v>
      </c>
      <c r="G11" s="26">
        <v>20</v>
      </c>
      <c r="H11" s="26">
        <v>20</v>
      </c>
      <c r="I11" s="26">
        <v>20</v>
      </c>
      <c r="J11" s="26">
        <v>20</v>
      </c>
      <c r="K11" s="26">
        <v>20</v>
      </c>
      <c r="L11" s="26">
        <v>20</v>
      </c>
      <c r="M11" s="26">
        <v>20</v>
      </c>
      <c r="N11" s="27">
        <v>20</v>
      </c>
      <c r="O11" s="28" t="str">
        <f>IF(D11="", "", IF(COUNTIF(リスト!$B$2:$D$31, D11)&gt;=1, "光熱費", ""))</f>
        <v>光熱費</v>
      </c>
      <c r="P11" s="26">
        <v>30000</v>
      </c>
      <c r="Q11" s="26">
        <v>30000</v>
      </c>
      <c r="R11" s="26">
        <v>30000</v>
      </c>
      <c r="S11" s="26">
        <v>30000</v>
      </c>
      <c r="T11" s="26">
        <v>30000</v>
      </c>
      <c r="U11" s="26">
        <v>30000</v>
      </c>
      <c r="V11" s="26">
        <v>30000</v>
      </c>
      <c r="W11" s="26">
        <v>30000</v>
      </c>
      <c r="X11" s="26">
        <v>30000</v>
      </c>
      <c r="Y11" s="29">
        <f t="shared" si="2"/>
        <v>270000</v>
      </c>
      <c r="Z11" s="30">
        <f t="shared" si="3"/>
        <v>245454</v>
      </c>
      <c r="AA11" s="28" t="str">
        <f>IF(D11="", "", VLOOKUP(D11, リスト!$B$2:$D$31, 3, FALSE))</f>
        <v>燃料費</v>
      </c>
      <c r="AB11" s="26">
        <v>20000</v>
      </c>
      <c r="AC11" s="26">
        <v>20000</v>
      </c>
      <c r="AD11" s="26">
        <v>20000</v>
      </c>
      <c r="AE11" s="26">
        <v>20000</v>
      </c>
      <c r="AF11" s="26">
        <v>20000</v>
      </c>
      <c r="AG11" s="26">
        <v>20000</v>
      </c>
      <c r="AH11" s="26">
        <v>25000</v>
      </c>
      <c r="AI11" s="26">
        <v>25000</v>
      </c>
      <c r="AJ11" s="26">
        <v>25000</v>
      </c>
      <c r="AK11" s="29">
        <f t="shared" si="4"/>
        <v>195000</v>
      </c>
      <c r="AL11" s="30">
        <f t="shared" si="5"/>
        <v>177272</v>
      </c>
      <c r="AM11" s="31">
        <f t="shared" si="6"/>
        <v>465000</v>
      </c>
      <c r="AN11" s="32">
        <f t="shared" si="6"/>
        <v>422726</v>
      </c>
      <c r="AO11" s="33" t="s">
        <v>99</v>
      </c>
      <c r="AP11" s="34">
        <v>200000</v>
      </c>
      <c r="AQ11" s="34">
        <v>0</v>
      </c>
      <c r="AR11" s="33"/>
      <c r="AS11" s="26"/>
      <c r="AT11" s="26"/>
      <c r="AU11" s="33"/>
      <c r="AV11" s="26"/>
      <c r="AW11" s="40"/>
      <c r="AX11" s="36">
        <f>IFERROR(VLOOKUP(D11,リスト!$B$2:$E$18,4, FALSE), "")</f>
        <v>987</v>
      </c>
      <c r="AY11" s="37">
        <f t="shared" si="0"/>
        <v>180</v>
      </c>
      <c r="AZ11" s="38" cm="1">
        <f t="array" ref="AZ11">IF(ISBLANK(D11),"",IF(ISNUMBER(MATCH(D11,リスト!$B$19:$B$31,0)),IF(COUNTIF(F11:N11,"〇")&gt;1,"error",INDEX(リスト!$B$19:$M$31,MATCH(D11,リスト!$B$19:$B$31,0),IF(COUNTIF(F11:N11,"〇")=0,4,MATCH("〇",F11:N11,0)+3))),AX11*AY11))</f>
        <v>177660</v>
      </c>
      <c r="BA11" s="39">
        <f t="shared" si="1"/>
        <v>422726</v>
      </c>
      <c r="BB11" s="39">
        <f t="shared" si="7"/>
        <v>0</v>
      </c>
      <c r="BC11" s="39">
        <f t="shared" si="8"/>
        <v>422726</v>
      </c>
      <c r="BD11" s="39">
        <f t="shared" si="9"/>
        <v>177660</v>
      </c>
      <c r="BE11" s="39">
        <f t="shared" si="10"/>
        <v>177660</v>
      </c>
    </row>
    <row r="12" spans="2:57" ht="30" customHeight="1" x14ac:dyDescent="0.2">
      <c r="B12" s="43">
        <v>4</v>
      </c>
      <c r="C12" s="24" t="s">
        <v>106</v>
      </c>
      <c r="D12" s="24" t="s">
        <v>91</v>
      </c>
      <c r="E12" s="25">
        <v>1300000001</v>
      </c>
      <c r="F12" s="26"/>
      <c r="G12" s="26"/>
      <c r="H12" s="26"/>
      <c r="I12" s="26"/>
      <c r="J12" s="26"/>
      <c r="K12" s="26"/>
      <c r="L12" s="26"/>
      <c r="M12" s="26"/>
      <c r="N12" s="27"/>
      <c r="O12" s="28" t="str">
        <f>IF(D12="", "", IF(COUNTIF(リスト!$B$2:$D$31, D12)&gt;=1, "光熱費", ""))</f>
        <v>光熱費</v>
      </c>
      <c r="P12" s="26">
        <v>10000</v>
      </c>
      <c r="Q12" s="26">
        <v>10000</v>
      </c>
      <c r="R12" s="26">
        <v>10000</v>
      </c>
      <c r="S12" s="26">
        <v>10000</v>
      </c>
      <c r="T12" s="26">
        <v>10000</v>
      </c>
      <c r="U12" s="26">
        <v>10000</v>
      </c>
      <c r="V12" s="26">
        <v>10000</v>
      </c>
      <c r="W12" s="26">
        <v>10000</v>
      </c>
      <c r="X12" s="26">
        <v>10000</v>
      </c>
      <c r="Y12" s="29">
        <f t="shared" si="2"/>
        <v>90000</v>
      </c>
      <c r="Z12" s="30">
        <f t="shared" si="3"/>
        <v>81818</v>
      </c>
      <c r="AA12" s="28" t="str">
        <f>IF(D12="", "", VLOOKUP(D12, リスト!$B$2:$D$31, 3, FALSE))</f>
        <v>燃料費</v>
      </c>
      <c r="AB12" s="26">
        <v>10000</v>
      </c>
      <c r="AC12" s="26">
        <v>10000</v>
      </c>
      <c r="AD12" s="26">
        <v>10000</v>
      </c>
      <c r="AE12" s="26">
        <v>10000</v>
      </c>
      <c r="AF12" s="26">
        <v>10000</v>
      </c>
      <c r="AG12" s="26">
        <v>10000</v>
      </c>
      <c r="AH12" s="26">
        <v>10000</v>
      </c>
      <c r="AI12" s="26">
        <v>10000</v>
      </c>
      <c r="AJ12" s="26">
        <v>10000</v>
      </c>
      <c r="AK12" s="29">
        <f t="shared" si="4"/>
        <v>90000</v>
      </c>
      <c r="AL12" s="30">
        <f t="shared" si="5"/>
        <v>81818</v>
      </c>
      <c r="AM12" s="31">
        <f t="shared" si="6"/>
        <v>180000</v>
      </c>
      <c r="AN12" s="32">
        <f t="shared" si="6"/>
        <v>163636</v>
      </c>
      <c r="AO12" s="33"/>
      <c r="AP12" s="34"/>
      <c r="AQ12" s="34"/>
      <c r="AR12" s="33"/>
      <c r="AS12" s="26"/>
      <c r="AT12" s="26"/>
      <c r="AU12" s="33"/>
      <c r="AV12" s="26"/>
      <c r="AW12" s="40"/>
      <c r="AX12" s="36" t="str">
        <f>IFERROR(VLOOKUP(D12,リスト!$B$2:$E$18,4, FALSE), "")</f>
        <v/>
      </c>
      <c r="AY12" s="37" t="str">
        <f t="shared" si="0"/>
        <v/>
      </c>
      <c r="AZ12" s="38" cm="1">
        <f t="array" ref="AZ12">IF(ISBLANK(D12),"",IF(ISNUMBER(MATCH(D12,リスト!$B$19:$B$31,0)),IF(COUNTIF(F12:N12,"〇")&gt;1,"error",INDEX(リスト!$B$19:$M$31,MATCH(D12,リスト!$B$19:$B$31,0),IF(COUNTIF(F12:N12,"〇")=0,4,MATCH("〇",F12:N12,0)+3))),AX12*AY12))</f>
        <v>44250</v>
      </c>
      <c r="BA12" s="39">
        <f t="shared" si="1"/>
        <v>163636</v>
      </c>
      <c r="BB12" s="39">
        <f t="shared" si="7"/>
        <v>0</v>
      </c>
      <c r="BC12" s="39">
        <f t="shared" si="8"/>
        <v>163636</v>
      </c>
      <c r="BD12" s="39">
        <f t="shared" si="9"/>
        <v>44250</v>
      </c>
      <c r="BE12" s="39">
        <f t="shared" si="10"/>
        <v>44250</v>
      </c>
    </row>
    <row r="13" spans="2:57" ht="30" customHeight="1" x14ac:dyDescent="0.2">
      <c r="B13" s="43">
        <v>5</v>
      </c>
      <c r="C13" s="24" t="s">
        <v>106</v>
      </c>
      <c r="D13" s="24" t="s">
        <v>92</v>
      </c>
      <c r="E13" s="25">
        <v>1300000001</v>
      </c>
      <c r="F13" s="26"/>
      <c r="G13" s="26"/>
      <c r="H13" s="26"/>
      <c r="I13" s="26" t="s">
        <v>96</v>
      </c>
      <c r="J13" s="26"/>
      <c r="K13" s="26"/>
      <c r="L13" s="26"/>
      <c r="M13" s="26"/>
      <c r="N13" s="27"/>
      <c r="O13" s="28" t="str">
        <f>IF(D13="", "", IF(COUNTIF(リスト!$B$2:$D$31, D13)&gt;=1, "光熱費", ""))</f>
        <v>光熱費</v>
      </c>
      <c r="P13" s="26"/>
      <c r="Q13" s="26"/>
      <c r="R13" s="26"/>
      <c r="S13" s="26">
        <v>10000</v>
      </c>
      <c r="T13" s="26">
        <v>10000</v>
      </c>
      <c r="U13" s="26">
        <v>10000</v>
      </c>
      <c r="V13" s="26">
        <v>10000</v>
      </c>
      <c r="W13" s="26">
        <v>10000</v>
      </c>
      <c r="X13" s="26">
        <v>10000</v>
      </c>
      <c r="Y13" s="29">
        <f t="shared" si="2"/>
        <v>60000</v>
      </c>
      <c r="Z13" s="30">
        <f t="shared" si="3"/>
        <v>54545</v>
      </c>
      <c r="AA13" s="28" t="str">
        <f>IF(D13="", "", VLOOKUP(D13, リスト!$B$2:$D$31, 3, FALSE))</f>
        <v>燃料費</v>
      </c>
      <c r="AB13" s="26"/>
      <c r="AC13" s="26"/>
      <c r="AD13" s="26"/>
      <c r="AE13" s="26">
        <v>10000</v>
      </c>
      <c r="AF13" s="26">
        <v>10000</v>
      </c>
      <c r="AG13" s="26">
        <v>10000</v>
      </c>
      <c r="AH13" s="26">
        <v>10000</v>
      </c>
      <c r="AI13" s="26">
        <v>10000</v>
      </c>
      <c r="AJ13" s="26">
        <v>10000</v>
      </c>
      <c r="AK13" s="29">
        <f t="shared" si="4"/>
        <v>60000</v>
      </c>
      <c r="AL13" s="30">
        <f t="shared" si="5"/>
        <v>54545</v>
      </c>
      <c r="AM13" s="31">
        <f t="shared" si="6"/>
        <v>120000</v>
      </c>
      <c r="AN13" s="32">
        <f t="shared" si="6"/>
        <v>109090</v>
      </c>
      <c r="AO13" s="33" t="s">
        <v>100</v>
      </c>
      <c r="AP13" s="34">
        <v>50000</v>
      </c>
      <c r="AQ13" s="34">
        <v>30000</v>
      </c>
      <c r="AR13" s="33"/>
      <c r="AS13" s="26"/>
      <c r="AT13" s="26"/>
      <c r="AU13" s="33"/>
      <c r="AV13" s="26"/>
      <c r="AW13" s="40"/>
      <c r="AX13" s="36" t="str">
        <f>IFERROR(VLOOKUP(D13,リスト!$B$2:$E$18,4, FALSE), "")</f>
        <v/>
      </c>
      <c r="AY13" s="37" t="str">
        <f t="shared" si="0"/>
        <v/>
      </c>
      <c r="AZ13" s="38" cm="1">
        <f t="array" ref="AZ13">IF(ISBLANK(D13),"",IF(ISNUMBER(MATCH(D13,リスト!$B$19:$B$31,0)),IF(COUNTIF(F13:N13,"〇")&gt;1,"error",INDEX(リスト!$B$19:$M$31,MATCH(D13,リスト!$B$19:$B$31,0),IF(COUNTIF(F13:N13,"〇")=0,4,MATCH("〇",F13:N13,0)+3))),AX13*AY13))</f>
        <v>11800</v>
      </c>
      <c r="BA13" s="39">
        <f t="shared" si="1"/>
        <v>109090</v>
      </c>
      <c r="BB13" s="39">
        <f t="shared" si="7"/>
        <v>30000</v>
      </c>
      <c r="BC13" s="39">
        <f t="shared" si="8"/>
        <v>79090</v>
      </c>
      <c r="BD13" s="39">
        <f t="shared" si="9"/>
        <v>11800</v>
      </c>
      <c r="BE13" s="39">
        <f t="shared" si="10"/>
        <v>11800</v>
      </c>
    </row>
    <row r="14" spans="2:57" ht="30" customHeight="1" x14ac:dyDescent="0.2">
      <c r="B14" s="43">
        <v>6</v>
      </c>
      <c r="C14" s="24" t="s">
        <v>108</v>
      </c>
      <c r="D14" s="24" t="s">
        <v>94</v>
      </c>
      <c r="E14" s="25">
        <v>1310100003</v>
      </c>
      <c r="F14" s="26"/>
      <c r="G14" s="26" t="s">
        <v>96</v>
      </c>
      <c r="H14" s="26" t="s">
        <v>96</v>
      </c>
      <c r="I14" s="26" t="s">
        <v>96</v>
      </c>
      <c r="J14" s="26" t="s">
        <v>96</v>
      </c>
      <c r="K14" s="26" t="s">
        <v>96</v>
      </c>
      <c r="L14" s="26" t="s">
        <v>96</v>
      </c>
      <c r="M14" s="26" t="s">
        <v>96</v>
      </c>
      <c r="N14" s="26" t="s">
        <v>96</v>
      </c>
      <c r="O14" s="28" t="str">
        <f>IF(D14="", "", IF(COUNTIF(リスト!$B$2:$D$31, D14)&gt;=1, "光熱費", ""))</f>
        <v>光熱費</v>
      </c>
      <c r="P14" s="26">
        <v>10000</v>
      </c>
      <c r="Q14" s="26">
        <v>10000</v>
      </c>
      <c r="R14" s="26">
        <v>10000</v>
      </c>
      <c r="S14" s="26">
        <v>10000</v>
      </c>
      <c r="T14" s="26">
        <v>10000</v>
      </c>
      <c r="U14" s="26">
        <v>10000</v>
      </c>
      <c r="V14" s="26">
        <v>10000</v>
      </c>
      <c r="W14" s="26">
        <v>10000</v>
      </c>
      <c r="X14" s="26">
        <v>10000</v>
      </c>
      <c r="Y14" s="29">
        <f t="shared" si="2"/>
        <v>90000</v>
      </c>
      <c r="Z14" s="30">
        <f t="shared" si="3"/>
        <v>81818</v>
      </c>
      <c r="AA14" s="28" t="str">
        <f>IF(D14="", "", VLOOKUP(D14, リスト!$B$2:$D$31, 3, FALSE))</f>
        <v>燃料費</v>
      </c>
      <c r="AB14" s="26">
        <v>10000</v>
      </c>
      <c r="AC14" s="26">
        <v>10000</v>
      </c>
      <c r="AD14" s="26">
        <v>10000</v>
      </c>
      <c r="AE14" s="26">
        <v>10000</v>
      </c>
      <c r="AF14" s="26">
        <v>10000</v>
      </c>
      <c r="AG14" s="26">
        <v>10000</v>
      </c>
      <c r="AH14" s="26">
        <v>10000</v>
      </c>
      <c r="AI14" s="26">
        <v>10000</v>
      </c>
      <c r="AJ14" s="26">
        <v>10000</v>
      </c>
      <c r="AK14" s="29">
        <f t="shared" si="4"/>
        <v>90000</v>
      </c>
      <c r="AL14" s="30">
        <f t="shared" si="5"/>
        <v>81818</v>
      </c>
      <c r="AM14" s="31">
        <f t="shared" si="6"/>
        <v>180000</v>
      </c>
      <c r="AN14" s="32">
        <f t="shared" si="6"/>
        <v>163636</v>
      </c>
      <c r="AO14" s="33"/>
      <c r="AP14" s="34"/>
      <c r="AQ14" s="34"/>
      <c r="AR14" s="33"/>
      <c r="AS14" s="26"/>
      <c r="AT14" s="26"/>
      <c r="AU14" s="33"/>
      <c r="AV14" s="26"/>
      <c r="AW14" s="40"/>
      <c r="AX14" s="36" t="str">
        <f>IFERROR(VLOOKUP(D14,リスト!$B$2:$E$18,4, FALSE), "")</f>
        <v/>
      </c>
      <c r="AY14" s="37" t="str">
        <f t="shared" si="0"/>
        <v/>
      </c>
      <c r="AZ14" s="38" t="str" cm="1">
        <f t="array" ref="AZ14">IF(ISBLANK(D14),"",IF(ISNUMBER(MATCH(D14,リスト!$B$19:$B$31,0)),IF(COUNTIF(F14:N14,"〇")&gt;1,"error",INDEX(リスト!$B$19:$M$31,MATCH(D14,リスト!$B$19:$B$31,0),IF(COUNTIF(F14:N14,"〇")=0,4,MATCH("〇",F14:N14,0)+3))),AX14*AY14))</f>
        <v>error</v>
      </c>
      <c r="BA14" s="39">
        <f t="shared" si="1"/>
        <v>163636</v>
      </c>
      <c r="BB14" s="39">
        <f t="shared" si="7"/>
        <v>0</v>
      </c>
      <c r="BC14" s="39">
        <f t="shared" si="8"/>
        <v>163636</v>
      </c>
      <c r="BD14" s="39">
        <f t="shared" si="9"/>
        <v>163636</v>
      </c>
      <c r="BE14" s="39">
        <f t="shared" si="10"/>
        <v>163636</v>
      </c>
    </row>
    <row r="15" spans="2:57" ht="30" customHeight="1" x14ac:dyDescent="0.2">
      <c r="B15" s="43">
        <v>7</v>
      </c>
      <c r="C15" s="24" t="s">
        <v>107</v>
      </c>
      <c r="D15" s="24" t="s">
        <v>113</v>
      </c>
      <c r="E15" s="25">
        <v>1310100004</v>
      </c>
      <c r="F15" s="26"/>
      <c r="G15" s="26"/>
      <c r="H15" s="26"/>
      <c r="I15" s="26"/>
      <c r="J15" s="26"/>
      <c r="K15" s="26"/>
      <c r="L15" s="26"/>
      <c r="M15" s="26" t="s">
        <v>96</v>
      </c>
      <c r="N15" s="27"/>
      <c r="O15" s="28" t="str">
        <f>IF(D15="", "", IF(COUNTIF(リスト!$B$2:$D$31, D15)&gt;=1, "光熱費", ""))</f>
        <v>光熱費</v>
      </c>
      <c r="P15" s="26"/>
      <c r="Q15" s="26"/>
      <c r="R15" s="26"/>
      <c r="S15" s="26"/>
      <c r="T15" s="26"/>
      <c r="U15" s="26"/>
      <c r="V15" s="26"/>
      <c r="W15" s="26">
        <v>10000</v>
      </c>
      <c r="X15" s="26">
        <v>10000</v>
      </c>
      <c r="Y15" s="29">
        <f t="shared" si="2"/>
        <v>20000</v>
      </c>
      <c r="Z15" s="30">
        <f t="shared" si="3"/>
        <v>18181</v>
      </c>
      <c r="AA15" s="28" t="str">
        <f>IF(D15="", "", VLOOKUP(D15, リスト!$B$2:$D$31, 3, FALSE))</f>
        <v>燃料費</v>
      </c>
      <c r="AB15" s="26"/>
      <c r="AC15" s="26"/>
      <c r="AD15" s="26"/>
      <c r="AE15" s="26"/>
      <c r="AF15" s="26"/>
      <c r="AG15" s="26"/>
      <c r="AH15" s="26"/>
      <c r="AI15" s="26">
        <v>10000</v>
      </c>
      <c r="AJ15" s="26">
        <v>10000</v>
      </c>
      <c r="AK15" s="29">
        <f t="shared" si="4"/>
        <v>20000</v>
      </c>
      <c r="AL15" s="30">
        <f t="shared" si="5"/>
        <v>18181</v>
      </c>
      <c r="AM15" s="31">
        <f t="shared" si="6"/>
        <v>40000</v>
      </c>
      <c r="AN15" s="32">
        <f t="shared" si="6"/>
        <v>36362</v>
      </c>
      <c r="AO15" s="33"/>
      <c r="AP15" s="34"/>
      <c r="AQ15" s="34"/>
      <c r="AR15" s="33"/>
      <c r="AS15" s="26"/>
      <c r="AT15" s="26"/>
      <c r="AU15" s="33"/>
      <c r="AV15" s="26"/>
      <c r="AW15" s="40"/>
      <c r="AX15" s="36" t="str">
        <f>IFERROR(VLOOKUP(D15,リスト!$B$2:$E$18,4, FALSE), "")</f>
        <v/>
      </c>
      <c r="AY15" s="37" t="str">
        <f t="shared" si="0"/>
        <v/>
      </c>
      <c r="AZ15" s="38" cm="1">
        <f t="array" ref="AZ15">IF(ISBLANK(D15),"",IF(ISNUMBER(MATCH(D15,リスト!$B$19:$B$31,0)),IF(COUNTIF(F15:N15,"〇")&gt;1,"error",INDEX(リスト!$B$19:$M$31,MATCH(D15,リスト!$B$19:$B$31,0),IF(COUNTIF(F15:N15,"〇")=0,4,MATCH("〇",F15:N15,0)+3))),AX15*AY15))</f>
        <v>3940</v>
      </c>
      <c r="BA15" s="39">
        <f t="shared" si="1"/>
        <v>36362</v>
      </c>
      <c r="BB15" s="39">
        <f t="shared" si="7"/>
        <v>0</v>
      </c>
      <c r="BC15" s="39">
        <f t="shared" si="8"/>
        <v>36362</v>
      </c>
      <c r="BD15" s="39">
        <f t="shared" si="9"/>
        <v>3940</v>
      </c>
      <c r="BE15" s="39">
        <f t="shared" si="10"/>
        <v>3940</v>
      </c>
    </row>
    <row r="16" spans="2:57" ht="30" customHeight="1" x14ac:dyDescent="0.2">
      <c r="B16" s="43">
        <v>8</v>
      </c>
      <c r="C16" s="24" t="s">
        <v>107</v>
      </c>
      <c r="D16" s="24" t="s">
        <v>93</v>
      </c>
      <c r="E16" s="25">
        <v>1310100004</v>
      </c>
      <c r="F16" s="26"/>
      <c r="G16" s="26"/>
      <c r="H16" s="26"/>
      <c r="I16" s="26"/>
      <c r="J16" s="26"/>
      <c r="K16" s="26"/>
      <c r="L16" s="26"/>
      <c r="M16" s="26"/>
      <c r="N16" s="27"/>
      <c r="O16" s="28" t="str">
        <f>IF(D16="", "", IF(COUNTIF(リスト!$B$2:$D$31, D16)&gt;=1, "光熱費", ""))</f>
        <v>光熱費</v>
      </c>
      <c r="P16" s="26">
        <v>0</v>
      </c>
      <c r="Q16" s="26">
        <v>0</v>
      </c>
      <c r="R16" s="26">
        <v>0</v>
      </c>
      <c r="S16" s="26">
        <v>0</v>
      </c>
      <c r="T16" s="26">
        <v>0</v>
      </c>
      <c r="U16" s="26">
        <v>0</v>
      </c>
      <c r="V16" s="26">
        <v>0</v>
      </c>
      <c r="W16" s="26">
        <v>0</v>
      </c>
      <c r="X16" s="26">
        <v>1000</v>
      </c>
      <c r="Y16" s="29">
        <f t="shared" si="2"/>
        <v>1000</v>
      </c>
      <c r="Z16" s="30">
        <f t="shared" si="3"/>
        <v>909</v>
      </c>
      <c r="AA16" s="28" t="str">
        <f>IF(D16="", "", VLOOKUP(D16, リスト!$B$2:$D$31, 3, FALSE))</f>
        <v>燃料費</v>
      </c>
      <c r="AB16" s="26">
        <v>0</v>
      </c>
      <c r="AC16" s="26">
        <v>0</v>
      </c>
      <c r="AD16" s="26">
        <v>0</v>
      </c>
      <c r="AE16" s="26">
        <v>0</v>
      </c>
      <c r="AF16" s="26">
        <v>0</v>
      </c>
      <c r="AG16" s="26">
        <v>0</v>
      </c>
      <c r="AH16" s="26">
        <v>0</v>
      </c>
      <c r="AI16" s="26">
        <v>0</v>
      </c>
      <c r="AJ16" s="26">
        <v>0</v>
      </c>
      <c r="AK16" s="29">
        <f t="shared" si="4"/>
        <v>0</v>
      </c>
      <c r="AL16" s="30">
        <f t="shared" si="5"/>
        <v>0</v>
      </c>
      <c r="AM16" s="31">
        <f t="shared" si="6"/>
        <v>1000</v>
      </c>
      <c r="AN16" s="32">
        <f t="shared" si="6"/>
        <v>909</v>
      </c>
      <c r="AO16" s="33"/>
      <c r="AP16" s="34"/>
      <c r="AQ16" s="34"/>
      <c r="AR16" s="33"/>
      <c r="AS16" s="26"/>
      <c r="AT16" s="26"/>
      <c r="AU16" s="33"/>
      <c r="AV16" s="26"/>
      <c r="AW16" s="40"/>
      <c r="AX16" s="36" t="str">
        <f>IFERROR(VLOOKUP(D16,リスト!$B$2:$E$18,4, FALSE), "")</f>
        <v/>
      </c>
      <c r="AY16" s="37" t="str">
        <f t="shared" si="0"/>
        <v/>
      </c>
      <c r="AZ16" s="38" cm="1">
        <f t="array" ref="AZ16">IF(ISBLANK(D16),"",IF(ISNUMBER(MATCH(D16,リスト!$B$19:$B$31,0)),IF(COUNTIF(F16:N16,"〇")&gt;1,"error",INDEX(リスト!$B$19:$M$31,MATCH(D16,リスト!$B$19:$B$31,0),IF(COUNTIF(F16:N16,"〇")=0,4,MATCH("〇",F16:N16,0)+3))),AX16*AY16))</f>
        <v>17700</v>
      </c>
      <c r="BA16" s="39">
        <f t="shared" si="1"/>
        <v>909</v>
      </c>
      <c r="BB16" s="39">
        <f t="shared" si="7"/>
        <v>0</v>
      </c>
      <c r="BC16" s="39">
        <f t="shared" si="8"/>
        <v>909</v>
      </c>
      <c r="BD16" s="39">
        <f t="shared" si="9"/>
        <v>909</v>
      </c>
      <c r="BE16" s="39">
        <f t="shared" si="10"/>
        <v>909</v>
      </c>
    </row>
    <row r="17" spans="2:57" ht="30" customHeight="1" x14ac:dyDescent="0.2">
      <c r="B17" s="43">
        <v>9</v>
      </c>
      <c r="C17" s="24"/>
      <c r="D17" s="24"/>
      <c r="E17" s="25"/>
      <c r="F17" s="26"/>
      <c r="G17" s="26"/>
      <c r="H17" s="26"/>
      <c r="I17" s="26"/>
      <c r="J17" s="26"/>
      <c r="K17" s="26"/>
      <c r="L17" s="26"/>
      <c r="M17" s="26"/>
      <c r="N17" s="27"/>
      <c r="O17" s="28" t="str">
        <f>IF(D17="", "", IF(COUNTIF(リスト!$B$2:$D$31, D17)&gt;=1, "光熱費", ""))</f>
        <v/>
      </c>
      <c r="P17" s="26"/>
      <c r="Q17" s="26"/>
      <c r="R17" s="26"/>
      <c r="S17" s="26"/>
      <c r="T17" s="26"/>
      <c r="U17" s="26"/>
      <c r="V17" s="26"/>
      <c r="W17" s="26"/>
      <c r="X17" s="26"/>
      <c r="Y17" s="29">
        <f t="shared" si="2"/>
        <v>0</v>
      </c>
      <c r="Z17" s="30">
        <f t="shared" si="3"/>
        <v>0</v>
      </c>
      <c r="AA17" s="28" t="str">
        <f>IF(D17="", "", VLOOKUP(D17, リスト!$B$2:$D$31, 3, FALSE))</f>
        <v/>
      </c>
      <c r="AB17" s="26"/>
      <c r="AC17" s="26"/>
      <c r="AD17" s="26"/>
      <c r="AE17" s="26"/>
      <c r="AF17" s="26"/>
      <c r="AG17" s="26"/>
      <c r="AH17" s="26"/>
      <c r="AI17" s="26"/>
      <c r="AJ17" s="26"/>
      <c r="AK17" s="29">
        <f t="shared" si="4"/>
        <v>0</v>
      </c>
      <c r="AL17" s="30">
        <f t="shared" si="5"/>
        <v>0</v>
      </c>
      <c r="AM17" s="31">
        <f t="shared" si="6"/>
        <v>0</v>
      </c>
      <c r="AN17" s="32">
        <f>SUM(Z17,AL17)</f>
        <v>0</v>
      </c>
      <c r="AO17" s="33"/>
      <c r="AP17" s="34"/>
      <c r="AQ17" s="34"/>
      <c r="AR17" s="33"/>
      <c r="AS17" s="26"/>
      <c r="AT17" s="26"/>
      <c r="AU17" s="33"/>
      <c r="AV17" s="26"/>
      <c r="AW17" s="40"/>
      <c r="AX17" s="36" t="str">
        <f>IFERROR(VLOOKUP(D17,リスト!$B$2:$E$18,4, FALSE), "")</f>
        <v/>
      </c>
      <c r="AY17" s="37" t="str">
        <f t="shared" si="0"/>
        <v/>
      </c>
      <c r="AZ17" s="38" t="str" cm="1">
        <f t="array" ref="AZ17">IF(ISBLANK(D17),"",IF(ISNUMBER(MATCH(D17,リスト!$B$19:$B$31,0)),IF(COUNTIF(F17:N17,"〇")&gt;1,"error",INDEX(リスト!$B$19:$M$31,MATCH(D17,リスト!$B$19:$B$31,0),IF(COUNTIF(F17:N17,"〇")=0,4,MATCH("〇",F17:N17,0)+3))),AX17*AY17))</f>
        <v/>
      </c>
      <c r="BA17" s="39">
        <f t="shared" si="1"/>
        <v>0</v>
      </c>
      <c r="BB17" s="39">
        <f t="shared" si="7"/>
        <v>0</v>
      </c>
      <c r="BC17" s="39">
        <f t="shared" si="8"/>
        <v>0</v>
      </c>
      <c r="BD17" s="39">
        <f t="shared" si="9"/>
        <v>0</v>
      </c>
      <c r="BE17" s="39">
        <f t="shared" si="10"/>
        <v>0</v>
      </c>
    </row>
    <row r="18" spans="2:57" ht="30" customHeight="1" x14ac:dyDescent="0.2">
      <c r="B18" s="43">
        <v>10</v>
      </c>
      <c r="C18" s="24"/>
      <c r="D18" s="24"/>
      <c r="E18" s="25"/>
      <c r="F18" s="26"/>
      <c r="G18" s="26"/>
      <c r="H18" s="26"/>
      <c r="I18" s="26"/>
      <c r="J18" s="26"/>
      <c r="K18" s="26"/>
      <c r="L18" s="26"/>
      <c r="M18" s="26"/>
      <c r="N18" s="27"/>
      <c r="O18" s="28" t="str">
        <f>IF(D18="", "", IF(COUNTIF(リスト!$B$2:$D$31, D18)&gt;=1, "光熱費", ""))</f>
        <v/>
      </c>
      <c r="P18" s="26"/>
      <c r="Q18" s="26"/>
      <c r="R18" s="26"/>
      <c r="S18" s="26"/>
      <c r="T18" s="26"/>
      <c r="U18" s="26"/>
      <c r="V18" s="26"/>
      <c r="W18" s="26"/>
      <c r="X18" s="26"/>
      <c r="Y18" s="29">
        <f t="shared" si="2"/>
        <v>0</v>
      </c>
      <c r="Z18" s="30">
        <f t="shared" si="3"/>
        <v>0</v>
      </c>
      <c r="AA18" s="28" t="str">
        <f>IF(D18="", "", VLOOKUP(D18, リスト!$B$2:$D$31, 3, FALSE))</f>
        <v/>
      </c>
      <c r="AB18" s="26"/>
      <c r="AC18" s="26"/>
      <c r="AD18" s="26"/>
      <c r="AE18" s="26"/>
      <c r="AF18" s="26"/>
      <c r="AG18" s="26"/>
      <c r="AH18" s="26"/>
      <c r="AI18" s="26"/>
      <c r="AJ18" s="26"/>
      <c r="AK18" s="29">
        <f t="shared" si="4"/>
        <v>0</v>
      </c>
      <c r="AL18" s="30">
        <f t="shared" si="5"/>
        <v>0</v>
      </c>
      <c r="AM18" s="31">
        <f t="shared" si="6"/>
        <v>0</v>
      </c>
      <c r="AN18" s="32">
        <f t="shared" si="6"/>
        <v>0</v>
      </c>
      <c r="AO18" s="33"/>
      <c r="AP18" s="34"/>
      <c r="AQ18" s="34"/>
      <c r="AR18" s="33"/>
      <c r="AS18" s="26"/>
      <c r="AT18" s="26"/>
      <c r="AU18" s="33"/>
      <c r="AV18" s="26"/>
      <c r="AW18" s="40"/>
      <c r="AX18" s="36" t="str">
        <f>IFERROR(VLOOKUP(D18,リスト!$B$2:$E$18,4, FALSE), "")</f>
        <v/>
      </c>
      <c r="AY18" s="37" t="str">
        <f t="shared" si="0"/>
        <v/>
      </c>
      <c r="AZ18" s="38" t="str" cm="1">
        <f t="array" ref="AZ18">IF(ISBLANK(D18),"",IF(ISNUMBER(MATCH(D18,リスト!$B$19:$B$31,0)),IF(COUNTIF(F18:N18,"〇")&gt;1,"error",INDEX(リスト!$B$19:$M$31,MATCH(D18,リスト!$B$19:$B$31,0),IF(COUNTIF(F18:N18,"〇")=0,4,MATCH("〇",F18:N18,0)+3))),AX18*AY18))</f>
        <v/>
      </c>
      <c r="BA18" s="39">
        <f t="shared" si="1"/>
        <v>0</v>
      </c>
      <c r="BB18" s="39">
        <f t="shared" si="7"/>
        <v>0</v>
      </c>
      <c r="BC18" s="39">
        <f t="shared" si="8"/>
        <v>0</v>
      </c>
      <c r="BD18" s="39">
        <f t="shared" si="9"/>
        <v>0</v>
      </c>
      <c r="BE18" s="39">
        <f t="shared" si="10"/>
        <v>0</v>
      </c>
    </row>
    <row r="19" spans="2:57" ht="30" customHeight="1" x14ac:dyDescent="0.2">
      <c r="B19" s="43">
        <v>11</v>
      </c>
      <c r="C19" s="24"/>
      <c r="D19" s="24"/>
      <c r="E19" s="25"/>
      <c r="F19" s="26"/>
      <c r="G19" s="26"/>
      <c r="H19" s="26"/>
      <c r="I19" s="26"/>
      <c r="J19" s="26"/>
      <c r="K19" s="26"/>
      <c r="L19" s="26"/>
      <c r="M19" s="26"/>
      <c r="N19" s="27"/>
      <c r="O19" s="28" t="str">
        <f>IF(D19="", "", IF(COUNTIF(リスト!$B$2:$D$31, D19)&gt;=1, "光熱費", ""))</f>
        <v/>
      </c>
      <c r="P19" s="26"/>
      <c r="Q19" s="26"/>
      <c r="R19" s="26"/>
      <c r="S19" s="26"/>
      <c r="T19" s="26"/>
      <c r="U19" s="26"/>
      <c r="V19" s="26"/>
      <c r="W19" s="26"/>
      <c r="X19" s="26"/>
      <c r="Y19" s="29">
        <f t="shared" si="2"/>
        <v>0</v>
      </c>
      <c r="Z19" s="30">
        <f t="shared" si="3"/>
        <v>0</v>
      </c>
      <c r="AA19" s="28" t="str">
        <f>IF(D19="", "", VLOOKUP(D19, リスト!$B$2:$D$31, 3, FALSE))</f>
        <v/>
      </c>
      <c r="AB19" s="26"/>
      <c r="AC19" s="26"/>
      <c r="AD19" s="26"/>
      <c r="AE19" s="26"/>
      <c r="AF19" s="26"/>
      <c r="AG19" s="26"/>
      <c r="AH19" s="26"/>
      <c r="AI19" s="26"/>
      <c r="AJ19" s="26"/>
      <c r="AK19" s="29">
        <f t="shared" si="4"/>
        <v>0</v>
      </c>
      <c r="AL19" s="30">
        <f t="shared" si="5"/>
        <v>0</v>
      </c>
      <c r="AM19" s="31">
        <f t="shared" si="6"/>
        <v>0</v>
      </c>
      <c r="AN19" s="32">
        <f t="shared" si="6"/>
        <v>0</v>
      </c>
      <c r="AO19" s="33"/>
      <c r="AP19" s="34"/>
      <c r="AQ19" s="34"/>
      <c r="AR19" s="33"/>
      <c r="AS19" s="26"/>
      <c r="AT19" s="26"/>
      <c r="AU19" s="33"/>
      <c r="AV19" s="26"/>
      <c r="AW19" s="40"/>
      <c r="AX19" s="36" t="str">
        <f>IFERROR(VLOOKUP(D19,リスト!$B$2:$E$18,4, FALSE), "")</f>
        <v/>
      </c>
      <c r="AY19" s="37" t="str">
        <f t="shared" si="0"/>
        <v/>
      </c>
      <c r="AZ19" s="38" t="str" cm="1">
        <f t="array" ref="AZ19">IF(ISBLANK(D19),"",IF(ISNUMBER(MATCH(D19,リスト!$B$19:$B$31,0)),IF(COUNTIF(F19:N19,"〇")&gt;1,"error",INDEX(リスト!$B$19:$M$31,MATCH(D19,リスト!$B$19:$B$31,0),IF(COUNTIF(F19:N19,"〇")=0,4,MATCH("〇",F19:N19,0)+3))),AX19*AY19))</f>
        <v/>
      </c>
      <c r="BA19" s="39">
        <f t="shared" si="1"/>
        <v>0</v>
      </c>
      <c r="BB19" s="39">
        <f t="shared" si="7"/>
        <v>0</v>
      </c>
      <c r="BC19" s="39">
        <f t="shared" si="8"/>
        <v>0</v>
      </c>
      <c r="BD19" s="39">
        <f t="shared" si="9"/>
        <v>0</v>
      </c>
      <c r="BE19" s="39">
        <f t="shared" si="10"/>
        <v>0</v>
      </c>
    </row>
    <row r="20" spans="2:57" ht="30" customHeight="1" x14ac:dyDescent="0.2">
      <c r="B20" s="43">
        <v>12</v>
      </c>
      <c r="C20" s="24"/>
      <c r="D20" s="24"/>
      <c r="E20" s="25"/>
      <c r="F20" s="26"/>
      <c r="G20" s="26"/>
      <c r="H20" s="26"/>
      <c r="I20" s="26"/>
      <c r="J20" s="26"/>
      <c r="K20" s="26"/>
      <c r="L20" s="26"/>
      <c r="M20" s="26"/>
      <c r="N20" s="27"/>
      <c r="O20" s="28" t="str">
        <f>IF(D20="", "", IF(COUNTIF(リスト!$B$2:$D$31, D20)&gt;=1, "光熱費", ""))</f>
        <v/>
      </c>
      <c r="P20" s="26"/>
      <c r="Q20" s="26"/>
      <c r="R20" s="26"/>
      <c r="S20" s="26"/>
      <c r="T20" s="26"/>
      <c r="U20" s="26"/>
      <c r="V20" s="26"/>
      <c r="W20" s="26"/>
      <c r="X20" s="26"/>
      <c r="Y20" s="29">
        <f t="shared" si="2"/>
        <v>0</v>
      </c>
      <c r="Z20" s="30">
        <f t="shared" si="3"/>
        <v>0</v>
      </c>
      <c r="AA20" s="28" t="str">
        <f>IF(D20="", "", VLOOKUP(D20, リスト!$B$2:$D$31, 3, FALSE))</f>
        <v/>
      </c>
      <c r="AB20" s="26"/>
      <c r="AC20" s="26"/>
      <c r="AD20" s="26"/>
      <c r="AE20" s="26"/>
      <c r="AF20" s="26"/>
      <c r="AG20" s="26"/>
      <c r="AH20" s="26"/>
      <c r="AI20" s="26"/>
      <c r="AJ20" s="26"/>
      <c r="AK20" s="29">
        <f t="shared" si="4"/>
        <v>0</v>
      </c>
      <c r="AL20" s="30">
        <f t="shared" si="5"/>
        <v>0</v>
      </c>
      <c r="AM20" s="31">
        <f t="shared" si="6"/>
        <v>0</v>
      </c>
      <c r="AN20" s="32">
        <f t="shared" si="6"/>
        <v>0</v>
      </c>
      <c r="AO20" s="33"/>
      <c r="AP20" s="34"/>
      <c r="AQ20" s="34"/>
      <c r="AR20" s="33"/>
      <c r="AS20" s="26"/>
      <c r="AT20" s="26"/>
      <c r="AU20" s="33"/>
      <c r="AV20" s="26"/>
      <c r="AW20" s="40"/>
      <c r="AX20" s="36" t="str">
        <f>IFERROR(VLOOKUP(D20,リスト!$B$2:$E$18,4, FALSE), "")</f>
        <v/>
      </c>
      <c r="AY20" s="37" t="str">
        <f t="shared" si="0"/>
        <v/>
      </c>
      <c r="AZ20" s="38" t="str" cm="1">
        <f t="array" ref="AZ20">IF(ISBLANK(D20),"",IF(ISNUMBER(MATCH(D20,リスト!$B$19:$B$31,0)),IF(COUNTIF(F20:N20,"〇")&gt;1,"error",INDEX(リスト!$B$19:$M$31,MATCH(D20,リスト!$B$19:$B$31,0),IF(COUNTIF(F20:N20,"〇")=0,4,MATCH("〇",F20:N20,0)+3))),AX20*AY20))</f>
        <v/>
      </c>
      <c r="BA20" s="39">
        <f t="shared" si="1"/>
        <v>0</v>
      </c>
      <c r="BB20" s="39">
        <f t="shared" si="7"/>
        <v>0</v>
      </c>
      <c r="BC20" s="39">
        <f t="shared" si="8"/>
        <v>0</v>
      </c>
      <c r="BD20" s="39">
        <f t="shared" si="9"/>
        <v>0</v>
      </c>
      <c r="BE20" s="39">
        <f t="shared" si="10"/>
        <v>0</v>
      </c>
    </row>
    <row r="21" spans="2:57" ht="30" customHeight="1" x14ac:dyDescent="0.2">
      <c r="B21" s="43">
        <v>13</v>
      </c>
      <c r="C21" s="24"/>
      <c r="D21" s="24"/>
      <c r="E21" s="25"/>
      <c r="F21" s="26"/>
      <c r="G21" s="26"/>
      <c r="H21" s="26"/>
      <c r="I21" s="26"/>
      <c r="J21" s="26"/>
      <c r="K21" s="26"/>
      <c r="L21" s="26"/>
      <c r="M21" s="26"/>
      <c r="N21" s="27"/>
      <c r="O21" s="28" t="str">
        <f>IF(D21="", "", IF(COUNTIF(リスト!$B$2:$D$31, D21)&gt;=1, "光熱費", ""))</f>
        <v/>
      </c>
      <c r="P21" s="26"/>
      <c r="Q21" s="26"/>
      <c r="R21" s="26"/>
      <c r="S21" s="26"/>
      <c r="T21" s="26"/>
      <c r="U21" s="26"/>
      <c r="V21" s="26"/>
      <c r="W21" s="26"/>
      <c r="X21" s="26"/>
      <c r="Y21" s="29">
        <f t="shared" si="2"/>
        <v>0</v>
      </c>
      <c r="Z21" s="30">
        <f t="shared" si="3"/>
        <v>0</v>
      </c>
      <c r="AA21" s="28" t="str">
        <f>IF(D21="", "", VLOOKUP(D21, リスト!$B$2:$D$31, 3, FALSE))</f>
        <v/>
      </c>
      <c r="AB21" s="26"/>
      <c r="AC21" s="26"/>
      <c r="AD21" s="26"/>
      <c r="AE21" s="26"/>
      <c r="AF21" s="26"/>
      <c r="AG21" s="26"/>
      <c r="AH21" s="26"/>
      <c r="AI21" s="26"/>
      <c r="AJ21" s="26"/>
      <c r="AK21" s="29">
        <f t="shared" si="4"/>
        <v>0</v>
      </c>
      <c r="AL21" s="30">
        <f t="shared" si="5"/>
        <v>0</v>
      </c>
      <c r="AM21" s="31">
        <f t="shared" si="6"/>
        <v>0</v>
      </c>
      <c r="AN21" s="32">
        <f t="shared" si="6"/>
        <v>0</v>
      </c>
      <c r="AO21" s="33"/>
      <c r="AP21" s="34"/>
      <c r="AQ21" s="34"/>
      <c r="AR21" s="33"/>
      <c r="AS21" s="26"/>
      <c r="AT21" s="26"/>
      <c r="AU21" s="33"/>
      <c r="AV21" s="26"/>
      <c r="AW21" s="40"/>
      <c r="AX21" s="36" t="str">
        <f>IFERROR(VLOOKUP(D21,リスト!$B$2:$E$18,4, FALSE), "")</f>
        <v/>
      </c>
      <c r="AY21" s="37" t="str">
        <f t="shared" si="0"/>
        <v/>
      </c>
      <c r="AZ21" s="38" t="str" cm="1">
        <f t="array" ref="AZ21">IF(ISBLANK(D21),"",IF(ISNUMBER(MATCH(D21,リスト!$B$19:$B$31,0)),IF(COUNTIF(F21:N21,"〇")&gt;1,"error",INDEX(リスト!$B$19:$M$31,MATCH(D21,リスト!$B$19:$B$31,0),IF(COUNTIF(F21:N21,"〇")=0,4,MATCH("〇",F21:N21,0)+3))),AX21*AY21))</f>
        <v/>
      </c>
      <c r="BA21" s="39">
        <f t="shared" si="1"/>
        <v>0</v>
      </c>
      <c r="BB21" s="39">
        <f t="shared" si="7"/>
        <v>0</v>
      </c>
      <c r="BC21" s="39">
        <f t="shared" si="8"/>
        <v>0</v>
      </c>
      <c r="BD21" s="39">
        <f t="shared" si="9"/>
        <v>0</v>
      </c>
      <c r="BE21" s="39">
        <f t="shared" si="10"/>
        <v>0</v>
      </c>
    </row>
    <row r="22" spans="2:57" ht="30" customHeight="1" x14ac:dyDescent="0.2">
      <c r="B22" s="43">
        <v>14</v>
      </c>
      <c r="C22" s="24"/>
      <c r="D22" s="24"/>
      <c r="E22" s="25"/>
      <c r="F22" s="26"/>
      <c r="G22" s="26"/>
      <c r="H22" s="26"/>
      <c r="I22" s="26"/>
      <c r="J22" s="26"/>
      <c r="K22" s="26"/>
      <c r="L22" s="26"/>
      <c r="M22" s="26"/>
      <c r="N22" s="27"/>
      <c r="O22" s="28" t="str">
        <f>IF(D22="", "", IF(COUNTIF(リスト!$B$2:$D$31, D22)&gt;=1, "光熱費", ""))</f>
        <v/>
      </c>
      <c r="P22" s="26"/>
      <c r="Q22" s="26"/>
      <c r="R22" s="26"/>
      <c r="S22" s="26"/>
      <c r="T22" s="26"/>
      <c r="U22" s="26"/>
      <c r="V22" s="26"/>
      <c r="W22" s="26"/>
      <c r="X22" s="26"/>
      <c r="Y22" s="29">
        <f t="shared" si="2"/>
        <v>0</v>
      </c>
      <c r="Z22" s="30">
        <f t="shared" si="3"/>
        <v>0</v>
      </c>
      <c r="AA22" s="28" t="str">
        <f>IF(D22="", "", VLOOKUP(D22, リスト!$B$2:$D$31, 3, FALSE))</f>
        <v/>
      </c>
      <c r="AB22" s="26"/>
      <c r="AC22" s="26"/>
      <c r="AD22" s="26"/>
      <c r="AE22" s="26"/>
      <c r="AF22" s="26"/>
      <c r="AG22" s="26"/>
      <c r="AH22" s="26"/>
      <c r="AI22" s="26"/>
      <c r="AJ22" s="26"/>
      <c r="AK22" s="29">
        <f t="shared" si="4"/>
        <v>0</v>
      </c>
      <c r="AL22" s="30">
        <f>IF(AA22="食材費",ROUNDDOWN(AK22/1.08,0),ROUNDDOWN(AK22/1.1,0))</f>
        <v>0</v>
      </c>
      <c r="AM22" s="31">
        <f t="shared" si="6"/>
        <v>0</v>
      </c>
      <c r="AN22" s="32">
        <f t="shared" si="6"/>
        <v>0</v>
      </c>
      <c r="AO22" s="33"/>
      <c r="AP22" s="34"/>
      <c r="AQ22" s="34"/>
      <c r="AR22" s="33"/>
      <c r="AS22" s="26"/>
      <c r="AT22" s="26"/>
      <c r="AU22" s="33"/>
      <c r="AV22" s="26"/>
      <c r="AW22" s="40"/>
      <c r="AX22" s="36" t="str">
        <f>IFERROR(VLOOKUP(D22,リスト!$B$2:$E$18,4, FALSE), "")</f>
        <v/>
      </c>
      <c r="AY22" s="37" t="str">
        <f t="shared" si="0"/>
        <v/>
      </c>
      <c r="AZ22" s="38" t="str" cm="1">
        <f t="array" ref="AZ22">IF(ISBLANK(D22),"",IF(ISNUMBER(MATCH(D22,リスト!$B$19:$B$31,0)),IF(COUNTIF(F22:N22,"〇")&gt;1,"error",INDEX(リスト!$B$19:$M$31,MATCH(D22,リスト!$B$19:$B$31,0),IF(COUNTIF(F22:N22,"〇")=0,4,MATCH("〇",F22:N22,0)+3))),AX22*AY22))</f>
        <v/>
      </c>
      <c r="BA22" s="39">
        <f t="shared" si="1"/>
        <v>0</v>
      </c>
      <c r="BB22" s="39">
        <f t="shared" si="7"/>
        <v>0</v>
      </c>
      <c r="BC22" s="39">
        <f t="shared" si="8"/>
        <v>0</v>
      </c>
      <c r="BD22" s="39">
        <f t="shared" si="9"/>
        <v>0</v>
      </c>
      <c r="BE22" s="39">
        <f t="shared" si="10"/>
        <v>0</v>
      </c>
    </row>
    <row r="23" spans="2:57" ht="30" customHeight="1" x14ac:dyDescent="0.2">
      <c r="B23" s="43">
        <v>15</v>
      </c>
      <c r="C23" s="24"/>
      <c r="D23" s="24"/>
      <c r="E23" s="25"/>
      <c r="F23" s="26"/>
      <c r="G23" s="26"/>
      <c r="H23" s="26"/>
      <c r="I23" s="26"/>
      <c r="J23" s="26"/>
      <c r="K23" s="26"/>
      <c r="L23" s="26"/>
      <c r="M23" s="26"/>
      <c r="N23" s="27"/>
      <c r="O23" s="28" t="str">
        <f>IF(D23="", "", IF(COUNTIF(リスト!$B$2:$D$31, D23)&gt;=1, "光熱費", ""))</f>
        <v/>
      </c>
      <c r="P23" s="26"/>
      <c r="Q23" s="26"/>
      <c r="R23" s="26"/>
      <c r="S23" s="26"/>
      <c r="T23" s="26"/>
      <c r="U23" s="26"/>
      <c r="V23" s="26"/>
      <c r="W23" s="26"/>
      <c r="X23" s="26"/>
      <c r="Y23" s="29">
        <f t="shared" si="2"/>
        <v>0</v>
      </c>
      <c r="Z23" s="30">
        <f t="shared" si="3"/>
        <v>0</v>
      </c>
      <c r="AA23" s="28" t="str">
        <f>IF(D23="", "", VLOOKUP(D23, リスト!$B$2:$D$31, 3, FALSE))</f>
        <v/>
      </c>
      <c r="AB23" s="26"/>
      <c r="AC23" s="26"/>
      <c r="AD23" s="26"/>
      <c r="AE23" s="26"/>
      <c r="AF23" s="26"/>
      <c r="AG23" s="26"/>
      <c r="AH23" s="26"/>
      <c r="AI23" s="26"/>
      <c r="AJ23" s="26"/>
      <c r="AK23" s="29">
        <f t="shared" si="4"/>
        <v>0</v>
      </c>
      <c r="AL23" s="30">
        <f t="shared" si="5"/>
        <v>0</v>
      </c>
      <c r="AM23" s="31">
        <f t="shared" si="6"/>
        <v>0</v>
      </c>
      <c r="AN23" s="32">
        <f t="shared" si="6"/>
        <v>0</v>
      </c>
      <c r="AO23" s="33"/>
      <c r="AP23" s="34"/>
      <c r="AQ23" s="34"/>
      <c r="AR23" s="33"/>
      <c r="AS23" s="26"/>
      <c r="AT23" s="26"/>
      <c r="AU23" s="33"/>
      <c r="AV23" s="26"/>
      <c r="AW23" s="40"/>
      <c r="AX23" s="36" t="str">
        <f>IFERROR(VLOOKUP(D23,リスト!$B$2:$E$18,4, FALSE), "")</f>
        <v/>
      </c>
      <c r="AY23" s="37" t="str">
        <f t="shared" si="0"/>
        <v/>
      </c>
      <c r="AZ23" s="38" t="str" cm="1">
        <f t="array" ref="AZ23">IF(ISBLANK(D23),"",IF(ISNUMBER(MATCH(D23,リスト!$B$19:$B$31,0)),IF(COUNTIF(F23:N23,"〇")&gt;1,"error",INDEX(リスト!$B$19:$M$31,MATCH(D23,リスト!$B$19:$B$31,0),IF(COUNTIF(F23:N23,"〇")=0,4,MATCH("〇",F23:N23,0)+3))),AX23*AY23))</f>
        <v/>
      </c>
      <c r="BA23" s="39">
        <f t="shared" si="1"/>
        <v>0</v>
      </c>
      <c r="BB23" s="39">
        <f t="shared" si="7"/>
        <v>0</v>
      </c>
      <c r="BC23" s="39">
        <f t="shared" si="8"/>
        <v>0</v>
      </c>
      <c r="BD23" s="39">
        <f t="shared" si="9"/>
        <v>0</v>
      </c>
      <c r="BE23" s="39">
        <f t="shared" si="10"/>
        <v>0</v>
      </c>
    </row>
    <row r="24" spans="2:57" ht="30" customHeight="1" x14ac:dyDescent="0.2">
      <c r="B24" s="43">
        <v>16</v>
      </c>
      <c r="C24" s="24"/>
      <c r="D24" s="24"/>
      <c r="E24" s="25"/>
      <c r="F24" s="26"/>
      <c r="G24" s="26"/>
      <c r="H24" s="26"/>
      <c r="I24" s="26"/>
      <c r="J24" s="26"/>
      <c r="K24" s="26"/>
      <c r="L24" s="26"/>
      <c r="M24" s="26"/>
      <c r="N24" s="27"/>
      <c r="O24" s="28" t="str">
        <f>IF(D24="", "", IF(COUNTIF(リスト!$B$2:$D$31, D24)&gt;=1, "光熱費", ""))</f>
        <v/>
      </c>
      <c r="P24" s="26"/>
      <c r="Q24" s="26"/>
      <c r="R24" s="26"/>
      <c r="S24" s="26"/>
      <c r="T24" s="26"/>
      <c r="U24" s="26"/>
      <c r="V24" s="26"/>
      <c r="W24" s="26"/>
      <c r="X24" s="26"/>
      <c r="Y24" s="29">
        <f t="shared" si="2"/>
        <v>0</v>
      </c>
      <c r="Z24" s="30">
        <f t="shared" si="3"/>
        <v>0</v>
      </c>
      <c r="AA24" s="28" t="str">
        <f>IF(D24="", "", VLOOKUP(D24, リスト!$B$2:$D$31, 3, FALSE))</f>
        <v/>
      </c>
      <c r="AB24" s="26"/>
      <c r="AC24" s="26"/>
      <c r="AD24" s="26"/>
      <c r="AE24" s="26"/>
      <c r="AF24" s="26"/>
      <c r="AG24" s="26"/>
      <c r="AH24" s="26"/>
      <c r="AI24" s="26"/>
      <c r="AJ24" s="26"/>
      <c r="AK24" s="29">
        <f t="shared" si="4"/>
        <v>0</v>
      </c>
      <c r="AL24" s="30">
        <f t="shared" si="5"/>
        <v>0</v>
      </c>
      <c r="AM24" s="31">
        <f t="shared" si="6"/>
        <v>0</v>
      </c>
      <c r="AN24" s="32">
        <f t="shared" si="6"/>
        <v>0</v>
      </c>
      <c r="AO24" s="33"/>
      <c r="AP24" s="34"/>
      <c r="AQ24" s="34"/>
      <c r="AR24" s="33"/>
      <c r="AS24" s="26"/>
      <c r="AT24" s="26"/>
      <c r="AU24" s="33"/>
      <c r="AV24" s="26"/>
      <c r="AW24" s="40"/>
      <c r="AX24" s="36" t="str">
        <f>IFERROR(VLOOKUP(D24,リスト!$B$2:$E$18,4, FALSE), "")</f>
        <v/>
      </c>
      <c r="AY24" s="37" t="str">
        <f t="shared" si="0"/>
        <v/>
      </c>
      <c r="AZ24" s="38" t="str" cm="1">
        <f t="array" ref="AZ24">IF(ISBLANK(D24),"",IF(ISNUMBER(MATCH(D24,リスト!$B$19:$B$31,0)),IF(COUNTIF(F24:N24,"〇")&gt;1,"error",INDEX(リスト!$B$19:$M$31,MATCH(D24,リスト!$B$19:$B$31,0),IF(COUNTIF(F24:N24,"〇")=0,4,MATCH("〇",F24:N24,0)+3))),AX24*AY24))</f>
        <v/>
      </c>
      <c r="BA24" s="39">
        <f t="shared" si="1"/>
        <v>0</v>
      </c>
      <c r="BB24" s="39">
        <f t="shared" si="7"/>
        <v>0</v>
      </c>
      <c r="BC24" s="39">
        <f t="shared" si="8"/>
        <v>0</v>
      </c>
      <c r="BD24" s="39">
        <f t="shared" si="9"/>
        <v>0</v>
      </c>
      <c r="BE24" s="39">
        <f t="shared" si="10"/>
        <v>0</v>
      </c>
    </row>
    <row r="25" spans="2:57" ht="30" customHeight="1" x14ac:dyDescent="0.2">
      <c r="B25" s="43">
        <v>17</v>
      </c>
      <c r="C25" s="24"/>
      <c r="D25" s="24"/>
      <c r="E25" s="25"/>
      <c r="F25" s="26"/>
      <c r="G25" s="26"/>
      <c r="H25" s="26"/>
      <c r="I25" s="26"/>
      <c r="J25" s="26"/>
      <c r="K25" s="26"/>
      <c r="L25" s="26"/>
      <c r="M25" s="26"/>
      <c r="N25" s="27"/>
      <c r="O25" s="28" t="str">
        <f>IF(D25="", "", IF(COUNTIF(リスト!$B$2:$D$31, D25)&gt;=1, "光熱費", ""))</f>
        <v/>
      </c>
      <c r="P25" s="26"/>
      <c r="Q25" s="26"/>
      <c r="R25" s="26"/>
      <c r="S25" s="26"/>
      <c r="T25" s="26"/>
      <c r="U25" s="26"/>
      <c r="V25" s="26"/>
      <c r="W25" s="26"/>
      <c r="X25" s="26"/>
      <c r="Y25" s="29">
        <f t="shared" si="2"/>
        <v>0</v>
      </c>
      <c r="Z25" s="30">
        <f t="shared" si="3"/>
        <v>0</v>
      </c>
      <c r="AA25" s="28" t="str">
        <f>IF(D25="", "", VLOOKUP(D25, リスト!$B$2:$D$31, 3, FALSE))</f>
        <v/>
      </c>
      <c r="AB25" s="26"/>
      <c r="AC25" s="26"/>
      <c r="AD25" s="26"/>
      <c r="AE25" s="26"/>
      <c r="AF25" s="26"/>
      <c r="AG25" s="26"/>
      <c r="AH25" s="26"/>
      <c r="AI25" s="26"/>
      <c r="AJ25" s="26"/>
      <c r="AK25" s="29">
        <f t="shared" si="4"/>
        <v>0</v>
      </c>
      <c r="AL25" s="30">
        <f t="shared" si="5"/>
        <v>0</v>
      </c>
      <c r="AM25" s="31">
        <f t="shared" si="6"/>
        <v>0</v>
      </c>
      <c r="AN25" s="32">
        <f t="shared" si="6"/>
        <v>0</v>
      </c>
      <c r="AO25" s="33"/>
      <c r="AP25" s="34"/>
      <c r="AQ25" s="34"/>
      <c r="AR25" s="33"/>
      <c r="AS25" s="26"/>
      <c r="AT25" s="26"/>
      <c r="AU25" s="33"/>
      <c r="AV25" s="26"/>
      <c r="AW25" s="40"/>
      <c r="AX25" s="36" t="str">
        <f>IFERROR(VLOOKUP(D25,リスト!$B$2:$E$18,4, FALSE), "")</f>
        <v/>
      </c>
      <c r="AY25" s="37" t="str">
        <f t="shared" si="0"/>
        <v/>
      </c>
      <c r="AZ25" s="38" t="str" cm="1">
        <f t="array" ref="AZ25">IF(ISBLANK(D25),"",IF(ISNUMBER(MATCH(D25,リスト!$B$19:$B$31,0)),IF(COUNTIF(F25:N25,"〇")&gt;1,"error",INDEX(リスト!$B$19:$M$31,MATCH(D25,リスト!$B$19:$B$31,0),IF(COUNTIF(F25:N25,"〇")=0,4,MATCH("〇",F25:N25,0)+3))),AX25*AY25))</f>
        <v/>
      </c>
      <c r="BA25" s="39">
        <f t="shared" si="1"/>
        <v>0</v>
      </c>
      <c r="BB25" s="39">
        <f t="shared" si="7"/>
        <v>0</v>
      </c>
      <c r="BC25" s="39">
        <f t="shared" si="8"/>
        <v>0</v>
      </c>
      <c r="BD25" s="39">
        <f t="shared" si="9"/>
        <v>0</v>
      </c>
      <c r="BE25" s="39">
        <f t="shared" si="10"/>
        <v>0</v>
      </c>
    </row>
    <row r="26" spans="2:57" ht="30" customHeight="1" x14ac:dyDescent="0.2">
      <c r="B26" s="43">
        <v>18</v>
      </c>
      <c r="C26" s="24"/>
      <c r="D26" s="24"/>
      <c r="E26" s="25"/>
      <c r="F26" s="26"/>
      <c r="G26" s="26"/>
      <c r="H26" s="26"/>
      <c r="I26" s="26"/>
      <c r="J26" s="26"/>
      <c r="K26" s="26"/>
      <c r="L26" s="26"/>
      <c r="M26" s="26"/>
      <c r="N26" s="27"/>
      <c r="O26" s="28" t="str">
        <f>IF(D26="", "", IF(COUNTIF(リスト!$B$2:$D$31, D26)&gt;=1, "光熱費", ""))</f>
        <v/>
      </c>
      <c r="P26" s="26"/>
      <c r="Q26" s="26"/>
      <c r="R26" s="26"/>
      <c r="S26" s="26"/>
      <c r="T26" s="26"/>
      <c r="U26" s="26"/>
      <c r="V26" s="26"/>
      <c r="W26" s="26"/>
      <c r="X26" s="26"/>
      <c r="Y26" s="29">
        <f t="shared" si="2"/>
        <v>0</v>
      </c>
      <c r="Z26" s="30">
        <f t="shared" si="3"/>
        <v>0</v>
      </c>
      <c r="AA26" s="28" t="str">
        <f>IF(D26="", "", VLOOKUP(D26, リスト!$B$2:$D$31, 3, FALSE))</f>
        <v/>
      </c>
      <c r="AB26" s="26"/>
      <c r="AC26" s="26"/>
      <c r="AD26" s="26"/>
      <c r="AE26" s="26"/>
      <c r="AF26" s="26"/>
      <c r="AG26" s="26"/>
      <c r="AH26" s="26"/>
      <c r="AI26" s="26"/>
      <c r="AJ26" s="26"/>
      <c r="AK26" s="29">
        <f t="shared" si="4"/>
        <v>0</v>
      </c>
      <c r="AL26" s="30">
        <f t="shared" si="5"/>
        <v>0</v>
      </c>
      <c r="AM26" s="31">
        <f t="shared" ref="AM26:AN89" si="11">SUM(Y26,AK26)</f>
        <v>0</v>
      </c>
      <c r="AN26" s="32">
        <f t="shared" si="11"/>
        <v>0</v>
      </c>
      <c r="AO26" s="33"/>
      <c r="AP26" s="34"/>
      <c r="AQ26" s="34"/>
      <c r="AR26" s="33"/>
      <c r="AS26" s="26"/>
      <c r="AT26" s="26"/>
      <c r="AU26" s="33"/>
      <c r="AV26" s="26"/>
      <c r="AW26" s="40"/>
      <c r="AX26" s="36" t="str">
        <f>IFERROR(VLOOKUP(D26,リスト!$B$2:$E$18,4, FALSE), "")</f>
        <v/>
      </c>
      <c r="AY26" s="37" t="str">
        <f t="shared" si="0"/>
        <v/>
      </c>
      <c r="AZ26" s="38" t="str" cm="1">
        <f t="array" ref="AZ26">IF(ISBLANK(D26),"",IF(ISNUMBER(MATCH(D26,リスト!$B$19:$B$31,0)),IF(COUNTIF(F26:N26,"〇")&gt;1,"error",INDEX(リスト!$B$19:$M$31,MATCH(D26,リスト!$B$19:$B$31,0),IF(COUNTIF(F26:N26,"〇")=0,4,MATCH("〇",F26:N26,0)+3))),AX26*AY26))</f>
        <v/>
      </c>
      <c r="BA26" s="39">
        <f t="shared" si="1"/>
        <v>0</v>
      </c>
      <c r="BB26" s="39">
        <f t="shared" si="7"/>
        <v>0</v>
      </c>
      <c r="BC26" s="39">
        <f t="shared" si="8"/>
        <v>0</v>
      </c>
      <c r="BD26" s="39">
        <f t="shared" si="9"/>
        <v>0</v>
      </c>
      <c r="BE26" s="39">
        <f t="shared" si="10"/>
        <v>0</v>
      </c>
    </row>
    <row r="27" spans="2:57" ht="30" customHeight="1" x14ac:dyDescent="0.2">
      <c r="B27" s="43">
        <v>19</v>
      </c>
      <c r="C27" s="24"/>
      <c r="D27" s="24"/>
      <c r="E27" s="25"/>
      <c r="F27" s="26"/>
      <c r="G27" s="26"/>
      <c r="H27" s="26"/>
      <c r="I27" s="26"/>
      <c r="J27" s="26"/>
      <c r="K27" s="26"/>
      <c r="L27" s="26"/>
      <c r="M27" s="26"/>
      <c r="N27" s="27"/>
      <c r="O27" s="28" t="str">
        <f>IF(D27="", "", IF(COUNTIF(リスト!$B$2:$D$31, D27)&gt;=1, "光熱費", ""))</f>
        <v/>
      </c>
      <c r="P27" s="26"/>
      <c r="Q27" s="26"/>
      <c r="R27" s="26"/>
      <c r="S27" s="26"/>
      <c r="T27" s="26"/>
      <c r="U27" s="26"/>
      <c r="V27" s="26"/>
      <c r="W27" s="26"/>
      <c r="X27" s="26"/>
      <c r="Y27" s="29">
        <f t="shared" si="2"/>
        <v>0</v>
      </c>
      <c r="Z27" s="30">
        <f t="shared" si="3"/>
        <v>0</v>
      </c>
      <c r="AA27" s="28" t="str">
        <f>IF(D27="", "", VLOOKUP(D27, リスト!$B$2:$D$31, 3, FALSE))</f>
        <v/>
      </c>
      <c r="AB27" s="26"/>
      <c r="AC27" s="26"/>
      <c r="AD27" s="26"/>
      <c r="AE27" s="26"/>
      <c r="AF27" s="26"/>
      <c r="AG27" s="26"/>
      <c r="AH27" s="26"/>
      <c r="AI27" s="26"/>
      <c r="AJ27" s="26"/>
      <c r="AK27" s="29">
        <f t="shared" si="4"/>
        <v>0</v>
      </c>
      <c r="AL27" s="30">
        <f t="shared" si="5"/>
        <v>0</v>
      </c>
      <c r="AM27" s="31">
        <f t="shared" si="11"/>
        <v>0</v>
      </c>
      <c r="AN27" s="32">
        <f t="shared" si="11"/>
        <v>0</v>
      </c>
      <c r="AO27" s="33"/>
      <c r="AP27" s="34"/>
      <c r="AQ27" s="34"/>
      <c r="AR27" s="33"/>
      <c r="AS27" s="26"/>
      <c r="AT27" s="26"/>
      <c r="AU27" s="33"/>
      <c r="AV27" s="26"/>
      <c r="AW27" s="40"/>
      <c r="AX27" s="36" t="str">
        <f>IFERROR(VLOOKUP(D27,リスト!$B$2:$E$18,4, FALSE), "")</f>
        <v/>
      </c>
      <c r="AY27" s="37" t="str">
        <f t="shared" si="0"/>
        <v/>
      </c>
      <c r="AZ27" s="38" t="str" cm="1">
        <f t="array" ref="AZ27">IF(ISBLANK(D27),"",IF(ISNUMBER(MATCH(D27,リスト!$B$19:$B$31,0)),IF(COUNTIF(F27:N27,"〇")&gt;1,"error",INDEX(リスト!$B$19:$M$31,MATCH(D27,リスト!$B$19:$B$31,0),IF(COUNTIF(F27:N27,"〇")=0,4,MATCH("〇",F27:N27,0)+3))),AX27*AY27))</f>
        <v/>
      </c>
      <c r="BA27" s="39">
        <f t="shared" si="1"/>
        <v>0</v>
      </c>
      <c r="BB27" s="39">
        <f t="shared" si="7"/>
        <v>0</v>
      </c>
      <c r="BC27" s="39">
        <f t="shared" si="8"/>
        <v>0</v>
      </c>
      <c r="BD27" s="39">
        <f t="shared" si="9"/>
        <v>0</v>
      </c>
      <c r="BE27" s="39">
        <f t="shared" si="10"/>
        <v>0</v>
      </c>
    </row>
    <row r="28" spans="2:57" ht="30" customHeight="1" x14ac:dyDescent="0.2">
      <c r="B28" s="43">
        <v>20</v>
      </c>
      <c r="C28" s="24"/>
      <c r="D28" s="24"/>
      <c r="E28" s="25"/>
      <c r="F28" s="26"/>
      <c r="G28" s="26"/>
      <c r="H28" s="26"/>
      <c r="I28" s="26"/>
      <c r="J28" s="26"/>
      <c r="K28" s="26"/>
      <c r="L28" s="26"/>
      <c r="M28" s="26"/>
      <c r="N28" s="27"/>
      <c r="O28" s="28" t="str">
        <f>IF(D28="", "", IF(COUNTIF(リスト!$B$2:$D$31, D28)&gt;=1, "光熱費", ""))</f>
        <v/>
      </c>
      <c r="P28" s="26"/>
      <c r="Q28" s="26"/>
      <c r="R28" s="26"/>
      <c r="S28" s="26"/>
      <c r="T28" s="26"/>
      <c r="U28" s="26"/>
      <c r="V28" s="26"/>
      <c r="W28" s="26"/>
      <c r="X28" s="26"/>
      <c r="Y28" s="29">
        <f t="shared" si="2"/>
        <v>0</v>
      </c>
      <c r="Z28" s="30">
        <f t="shared" si="3"/>
        <v>0</v>
      </c>
      <c r="AA28" s="28" t="str">
        <f>IF(D28="", "", VLOOKUP(D28, リスト!$B$2:$D$31, 3, FALSE))</f>
        <v/>
      </c>
      <c r="AB28" s="26"/>
      <c r="AC28" s="26"/>
      <c r="AD28" s="26"/>
      <c r="AE28" s="26"/>
      <c r="AF28" s="26"/>
      <c r="AG28" s="26"/>
      <c r="AH28" s="26"/>
      <c r="AI28" s="26"/>
      <c r="AJ28" s="26"/>
      <c r="AK28" s="29">
        <f t="shared" si="4"/>
        <v>0</v>
      </c>
      <c r="AL28" s="30">
        <f t="shared" si="5"/>
        <v>0</v>
      </c>
      <c r="AM28" s="31">
        <f t="shared" si="11"/>
        <v>0</v>
      </c>
      <c r="AN28" s="32">
        <f t="shared" si="11"/>
        <v>0</v>
      </c>
      <c r="AO28" s="33"/>
      <c r="AP28" s="34"/>
      <c r="AQ28" s="34"/>
      <c r="AR28" s="33"/>
      <c r="AS28" s="26"/>
      <c r="AT28" s="26"/>
      <c r="AU28" s="33"/>
      <c r="AV28" s="26"/>
      <c r="AW28" s="40"/>
      <c r="AX28" s="36" t="str">
        <f>IFERROR(VLOOKUP(D28,リスト!$B$2:$E$18,4, FALSE), "")</f>
        <v/>
      </c>
      <c r="AY28" s="37" t="str">
        <f t="shared" si="0"/>
        <v/>
      </c>
      <c r="AZ28" s="38" t="str" cm="1">
        <f t="array" ref="AZ28">IF(ISBLANK(D28),"",IF(ISNUMBER(MATCH(D28,リスト!$B$19:$B$31,0)),IF(COUNTIF(F28:N28,"〇")&gt;1,"error",INDEX(リスト!$B$19:$M$31,MATCH(D28,リスト!$B$19:$B$31,0),IF(COUNTIF(F28:N28,"〇")=0,4,MATCH("〇",F28:N28,0)+3))),AX28*AY28))</f>
        <v/>
      </c>
      <c r="BA28" s="39">
        <f t="shared" si="1"/>
        <v>0</v>
      </c>
      <c r="BB28" s="39">
        <f t="shared" si="7"/>
        <v>0</v>
      </c>
      <c r="BC28" s="39">
        <f t="shared" si="8"/>
        <v>0</v>
      </c>
      <c r="BD28" s="39">
        <f t="shared" si="9"/>
        <v>0</v>
      </c>
      <c r="BE28" s="39">
        <f t="shared" si="10"/>
        <v>0</v>
      </c>
    </row>
    <row r="29" spans="2:57" ht="30" customHeight="1" x14ac:dyDescent="0.2">
      <c r="B29" s="43">
        <v>21</v>
      </c>
      <c r="C29" s="24"/>
      <c r="D29" s="24"/>
      <c r="E29" s="25"/>
      <c r="F29" s="26"/>
      <c r="G29" s="26"/>
      <c r="H29" s="26"/>
      <c r="I29" s="26"/>
      <c r="J29" s="26"/>
      <c r="K29" s="26"/>
      <c r="L29" s="26"/>
      <c r="M29" s="26"/>
      <c r="N29" s="27"/>
      <c r="O29" s="28" t="str">
        <f>IF(D29="", "", IF(COUNTIF(リスト!$B$2:$D$31, D29)&gt;=1, "光熱費", ""))</f>
        <v/>
      </c>
      <c r="P29" s="26"/>
      <c r="Q29" s="26"/>
      <c r="R29" s="26"/>
      <c r="S29" s="26"/>
      <c r="T29" s="26"/>
      <c r="U29" s="26"/>
      <c r="V29" s="26"/>
      <c r="W29" s="26"/>
      <c r="X29" s="26"/>
      <c r="Y29" s="29">
        <f t="shared" si="2"/>
        <v>0</v>
      </c>
      <c r="Z29" s="30">
        <f t="shared" si="3"/>
        <v>0</v>
      </c>
      <c r="AA29" s="28" t="str">
        <f>IF(D29="", "", VLOOKUP(D29, リスト!$B$2:$D$31, 3, FALSE))</f>
        <v/>
      </c>
      <c r="AB29" s="26"/>
      <c r="AC29" s="26"/>
      <c r="AD29" s="26"/>
      <c r="AE29" s="26"/>
      <c r="AF29" s="26"/>
      <c r="AG29" s="26"/>
      <c r="AH29" s="26"/>
      <c r="AI29" s="26"/>
      <c r="AJ29" s="26"/>
      <c r="AK29" s="29">
        <f t="shared" si="4"/>
        <v>0</v>
      </c>
      <c r="AL29" s="30">
        <f t="shared" si="5"/>
        <v>0</v>
      </c>
      <c r="AM29" s="31">
        <f t="shared" si="11"/>
        <v>0</v>
      </c>
      <c r="AN29" s="32">
        <f t="shared" si="11"/>
        <v>0</v>
      </c>
      <c r="AO29" s="33"/>
      <c r="AP29" s="34"/>
      <c r="AQ29" s="34"/>
      <c r="AR29" s="33"/>
      <c r="AS29" s="26"/>
      <c r="AT29" s="26"/>
      <c r="AU29" s="33"/>
      <c r="AV29" s="26"/>
      <c r="AW29" s="40"/>
      <c r="AX29" s="36" t="str">
        <f>IFERROR(VLOOKUP(D29,リスト!$B$2:$E$18,4, FALSE), "")</f>
        <v/>
      </c>
      <c r="AY29" s="37" t="str">
        <f t="shared" si="0"/>
        <v/>
      </c>
      <c r="AZ29" s="38" t="str" cm="1">
        <f t="array" ref="AZ29">IF(ISBLANK(D29),"",IF(ISNUMBER(MATCH(D29,リスト!$B$19:$B$31,0)),IF(COUNTIF(F29:N29,"〇")&gt;1,"error",INDEX(リスト!$B$19:$M$31,MATCH(D29,リスト!$B$19:$B$31,0),IF(COUNTIF(F29:N29,"〇")=0,4,MATCH("〇",F29:N29,0)+3))),AX29*AY29))</f>
        <v/>
      </c>
      <c r="BA29" s="39">
        <f t="shared" si="1"/>
        <v>0</v>
      </c>
      <c r="BB29" s="39">
        <f t="shared" si="7"/>
        <v>0</v>
      </c>
      <c r="BC29" s="39">
        <f t="shared" si="8"/>
        <v>0</v>
      </c>
      <c r="BD29" s="39">
        <f t="shared" si="9"/>
        <v>0</v>
      </c>
      <c r="BE29" s="39">
        <f t="shared" si="10"/>
        <v>0</v>
      </c>
    </row>
    <row r="30" spans="2:57" ht="30" customHeight="1" x14ac:dyDescent="0.2">
      <c r="B30" s="43">
        <v>22</v>
      </c>
      <c r="C30" s="24"/>
      <c r="D30" s="24"/>
      <c r="E30" s="25"/>
      <c r="F30" s="26"/>
      <c r="G30" s="26"/>
      <c r="H30" s="26"/>
      <c r="I30" s="26"/>
      <c r="J30" s="26"/>
      <c r="K30" s="26"/>
      <c r="L30" s="26"/>
      <c r="M30" s="26"/>
      <c r="N30" s="27"/>
      <c r="O30" s="28" t="str">
        <f>IF(D30="", "", IF(COUNTIF(リスト!$B$2:$D$31, D30)&gt;=1, "光熱費", ""))</f>
        <v/>
      </c>
      <c r="P30" s="26"/>
      <c r="Q30" s="26"/>
      <c r="R30" s="26"/>
      <c r="S30" s="26"/>
      <c r="T30" s="26"/>
      <c r="U30" s="26"/>
      <c r="V30" s="26"/>
      <c r="W30" s="26"/>
      <c r="X30" s="26"/>
      <c r="Y30" s="29">
        <f t="shared" si="2"/>
        <v>0</v>
      </c>
      <c r="Z30" s="30">
        <f t="shared" si="3"/>
        <v>0</v>
      </c>
      <c r="AA30" s="28" t="str">
        <f>IF(D30="", "", VLOOKUP(D30, リスト!$B$2:$D$31, 3, FALSE))</f>
        <v/>
      </c>
      <c r="AB30" s="26"/>
      <c r="AC30" s="26"/>
      <c r="AD30" s="26"/>
      <c r="AE30" s="26"/>
      <c r="AF30" s="26"/>
      <c r="AG30" s="26"/>
      <c r="AH30" s="26"/>
      <c r="AI30" s="26"/>
      <c r="AJ30" s="26"/>
      <c r="AK30" s="29">
        <f t="shared" si="4"/>
        <v>0</v>
      </c>
      <c r="AL30" s="30">
        <f t="shared" si="5"/>
        <v>0</v>
      </c>
      <c r="AM30" s="31">
        <f t="shared" si="11"/>
        <v>0</v>
      </c>
      <c r="AN30" s="32">
        <f t="shared" si="11"/>
        <v>0</v>
      </c>
      <c r="AO30" s="33"/>
      <c r="AP30" s="34"/>
      <c r="AQ30" s="34"/>
      <c r="AR30" s="33"/>
      <c r="AS30" s="26"/>
      <c r="AT30" s="26"/>
      <c r="AU30" s="33"/>
      <c r="AV30" s="26"/>
      <c r="AW30" s="40"/>
      <c r="AX30" s="36" t="str">
        <f>IFERROR(VLOOKUP(D30,リスト!$B$2:$E$18,4, FALSE), "")</f>
        <v/>
      </c>
      <c r="AY30" s="37" t="str">
        <f t="shared" si="0"/>
        <v/>
      </c>
      <c r="AZ30" s="38" t="str" cm="1">
        <f t="array" ref="AZ30">IF(ISBLANK(D30),"",IF(ISNUMBER(MATCH(D30,リスト!$B$19:$B$31,0)),IF(COUNTIF(F30:N30,"〇")&gt;1,"error",INDEX(リスト!$B$19:$M$31,MATCH(D30,リスト!$B$19:$B$31,0),IF(COUNTIF(F30:N30,"〇")=0,4,MATCH("〇",F30:N30,0)+3))),AX30*AY30))</f>
        <v/>
      </c>
      <c r="BA30" s="39">
        <f t="shared" si="1"/>
        <v>0</v>
      </c>
      <c r="BB30" s="39">
        <f t="shared" si="7"/>
        <v>0</v>
      </c>
      <c r="BC30" s="39">
        <f t="shared" si="8"/>
        <v>0</v>
      </c>
      <c r="BD30" s="39">
        <f t="shared" si="9"/>
        <v>0</v>
      </c>
      <c r="BE30" s="39">
        <f t="shared" si="10"/>
        <v>0</v>
      </c>
    </row>
    <row r="31" spans="2:57" ht="30" customHeight="1" x14ac:dyDescent="0.2">
      <c r="B31" s="43">
        <v>23</v>
      </c>
      <c r="C31" s="24"/>
      <c r="D31" s="24"/>
      <c r="E31" s="25"/>
      <c r="F31" s="26"/>
      <c r="G31" s="26"/>
      <c r="H31" s="26"/>
      <c r="I31" s="26"/>
      <c r="J31" s="26"/>
      <c r="K31" s="26"/>
      <c r="L31" s="26"/>
      <c r="M31" s="26"/>
      <c r="N31" s="27"/>
      <c r="O31" s="28" t="str">
        <f>IF(D31="", "", IF(COUNTIF(リスト!$B$2:$D$31, D31)&gt;=1, "光熱費", ""))</f>
        <v/>
      </c>
      <c r="P31" s="26"/>
      <c r="Q31" s="26"/>
      <c r="R31" s="26"/>
      <c r="S31" s="26"/>
      <c r="T31" s="26"/>
      <c r="U31" s="26"/>
      <c r="V31" s="26"/>
      <c r="W31" s="26"/>
      <c r="X31" s="26"/>
      <c r="Y31" s="29">
        <f t="shared" si="2"/>
        <v>0</v>
      </c>
      <c r="Z31" s="30">
        <f t="shared" si="3"/>
        <v>0</v>
      </c>
      <c r="AA31" s="28" t="str">
        <f>IF(D31="", "", VLOOKUP(D31, リスト!$B$2:$D$31, 3, FALSE))</f>
        <v/>
      </c>
      <c r="AB31" s="26"/>
      <c r="AC31" s="26"/>
      <c r="AD31" s="26"/>
      <c r="AE31" s="26"/>
      <c r="AF31" s="26"/>
      <c r="AG31" s="26"/>
      <c r="AH31" s="26"/>
      <c r="AI31" s="26"/>
      <c r="AJ31" s="26"/>
      <c r="AK31" s="29">
        <f t="shared" si="4"/>
        <v>0</v>
      </c>
      <c r="AL31" s="30">
        <f t="shared" si="5"/>
        <v>0</v>
      </c>
      <c r="AM31" s="31">
        <f t="shared" si="11"/>
        <v>0</v>
      </c>
      <c r="AN31" s="32">
        <f t="shared" si="11"/>
        <v>0</v>
      </c>
      <c r="AO31" s="33"/>
      <c r="AP31" s="34"/>
      <c r="AQ31" s="34"/>
      <c r="AR31" s="33"/>
      <c r="AS31" s="26"/>
      <c r="AT31" s="26"/>
      <c r="AU31" s="33"/>
      <c r="AV31" s="26"/>
      <c r="AW31" s="40"/>
      <c r="AX31" s="36" t="str">
        <f>IFERROR(VLOOKUP(D31,リスト!$B$2:$E$18,4, FALSE), "")</f>
        <v/>
      </c>
      <c r="AY31" s="37" t="str">
        <f t="shared" si="0"/>
        <v/>
      </c>
      <c r="AZ31" s="38" t="str" cm="1">
        <f t="array" ref="AZ31">IF(ISBLANK(D31),"",IF(ISNUMBER(MATCH(D31,リスト!$B$19:$B$31,0)),IF(COUNTIF(F31:N31,"〇")&gt;1,"error",INDEX(リスト!$B$19:$M$31,MATCH(D31,リスト!$B$19:$B$31,0),IF(COUNTIF(F31:N31,"〇")=0,4,MATCH("〇",F31:N31,0)+3))),AX31*AY31))</f>
        <v/>
      </c>
      <c r="BA31" s="39">
        <f t="shared" si="1"/>
        <v>0</v>
      </c>
      <c r="BB31" s="39">
        <f t="shared" si="7"/>
        <v>0</v>
      </c>
      <c r="BC31" s="39">
        <f t="shared" si="8"/>
        <v>0</v>
      </c>
      <c r="BD31" s="39">
        <f t="shared" si="9"/>
        <v>0</v>
      </c>
      <c r="BE31" s="39">
        <f t="shared" si="10"/>
        <v>0</v>
      </c>
    </row>
    <row r="32" spans="2:57" ht="30" customHeight="1" x14ac:dyDescent="0.2">
      <c r="B32" s="43">
        <v>24</v>
      </c>
      <c r="C32" s="24"/>
      <c r="D32" s="24"/>
      <c r="E32" s="25"/>
      <c r="F32" s="26"/>
      <c r="G32" s="26"/>
      <c r="H32" s="26"/>
      <c r="I32" s="26"/>
      <c r="J32" s="26"/>
      <c r="K32" s="26"/>
      <c r="L32" s="26"/>
      <c r="M32" s="26"/>
      <c r="N32" s="27"/>
      <c r="O32" s="28" t="str">
        <f>IF(D32="", "", IF(COUNTIF(リスト!$B$2:$D$31, D32)&gt;=1, "光熱費", ""))</f>
        <v/>
      </c>
      <c r="P32" s="26"/>
      <c r="Q32" s="26"/>
      <c r="R32" s="26"/>
      <c r="S32" s="26"/>
      <c r="T32" s="26"/>
      <c r="U32" s="26"/>
      <c r="V32" s="26"/>
      <c r="W32" s="26"/>
      <c r="X32" s="26"/>
      <c r="Y32" s="29">
        <f t="shared" si="2"/>
        <v>0</v>
      </c>
      <c r="Z32" s="30">
        <f t="shared" si="3"/>
        <v>0</v>
      </c>
      <c r="AA32" s="28" t="str">
        <f>IF(D32="", "", VLOOKUP(D32, リスト!$B$2:$D$31, 3, FALSE))</f>
        <v/>
      </c>
      <c r="AB32" s="26"/>
      <c r="AC32" s="26"/>
      <c r="AD32" s="26"/>
      <c r="AE32" s="26"/>
      <c r="AF32" s="26"/>
      <c r="AG32" s="26"/>
      <c r="AH32" s="26"/>
      <c r="AI32" s="26"/>
      <c r="AJ32" s="26"/>
      <c r="AK32" s="29">
        <f t="shared" si="4"/>
        <v>0</v>
      </c>
      <c r="AL32" s="30">
        <f t="shared" si="5"/>
        <v>0</v>
      </c>
      <c r="AM32" s="31">
        <f t="shared" si="11"/>
        <v>0</v>
      </c>
      <c r="AN32" s="32">
        <f t="shared" si="11"/>
        <v>0</v>
      </c>
      <c r="AO32" s="33"/>
      <c r="AP32" s="34"/>
      <c r="AQ32" s="34"/>
      <c r="AR32" s="33"/>
      <c r="AS32" s="26"/>
      <c r="AT32" s="26"/>
      <c r="AU32" s="33"/>
      <c r="AV32" s="26"/>
      <c r="AW32" s="40"/>
      <c r="AX32" s="36" t="str">
        <f>IFERROR(VLOOKUP(D32,リスト!$B$2:$E$18,4, FALSE), "")</f>
        <v/>
      </c>
      <c r="AY32" s="37" t="str">
        <f t="shared" si="0"/>
        <v/>
      </c>
      <c r="AZ32" s="38" t="str" cm="1">
        <f t="array" ref="AZ32">IF(ISBLANK(D32),"",IF(ISNUMBER(MATCH(D32,リスト!$B$19:$B$31,0)),IF(COUNTIF(F32:N32,"〇")&gt;1,"error",INDEX(リスト!$B$19:$M$31,MATCH(D32,リスト!$B$19:$B$31,0),IF(COUNTIF(F32:N32,"〇")=0,4,MATCH("〇",F32:N32,0)+3))),AX32*AY32))</f>
        <v/>
      </c>
      <c r="BA32" s="39">
        <f t="shared" si="1"/>
        <v>0</v>
      </c>
      <c r="BB32" s="39">
        <f t="shared" si="7"/>
        <v>0</v>
      </c>
      <c r="BC32" s="39">
        <f t="shared" si="8"/>
        <v>0</v>
      </c>
      <c r="BD32" s="39">
        <f t="shared" si="9"/>
        <v>0</v>
      </c>
      <c r="BE32" s="39">
        <f t="shared" si="10"/>
        <v>0</v>
      </c>
    </row>
    <row r="33" spans="2:57" ht="30" customHeight="1" x14ac:dyDescent="0.2">
      <c r="B33" s="43">
        <v>25</v>
      </c>
      <c r="C33" s="24"/>
      <c r="D33" s="24"/>
      <c r="E33" s="25"/>
      <c r="F33" s="26"/>
      <c r="G33" s="26"/>
      <c r="H33" s="26"/>
      <c r="I33" s="26"/>
      <c r="J33" s="26"/>
      <c r="K33" s="26"/>
      <c r="L33" s="26"/>
      <c r="M33" s="26"/>
      <c r="N33" s="27"/>
      <c r="O33" s="28" t="str">
        <f>IF(D33="", "", IF(COUNTIF(リスト!$B$2:$D$31, D33)&gt;=1, "光熱費", ""))</f>
        <v/>
      </c>
      <c r="P33" s="26"/>
      <c r="Q33" s="26"/>
      <c r="R33" s="26"/>
      <c r="S33" s="26"/>
      <c r="T33" s="26"/>
      <c r="U33" s="26"/>
      <c r="V33" s="26"/>
      <c r="W33" s="26"/>
      <c r="X33" s="26"/>
      <c r="Y33" s="29">
        <f t="shared" si="2"/>
        <v>0</v>
      </c>
      <c r="Z33" s="30">
        <f t="shared" si="3"/>
        <v>0</v>
      </c>
      <c r="AA33" s="28" t="str">
        <f>IF(D33="", "", VLOOKUP(D33, リスト!$B$2:$D$31, 3, FALSE))</f>
        <v/>
      </c>
      <c r="AB33" s="26"/>
      <c r="AC33" s="26"/>
      <c r="AD33" s="26"/>
      <c r="AE33" s="26"/>
      <c r="AF33" s="26"/>
      <c r="AG33" s="26"/>
      <c r="AH33" s="26"/>
      <c r="AI33" s="26"/>
      <c r="AJ33" s="26"/>
      <c r="AK33" s="29">
        <f t="shared" si="4"/>
        <v>0</v>
      </c>
      <c r="AL33" s="30">
        <f t="shared" si="5"/>
        <v>0</v>
      </c>
      <c r="AM33" s="31">
        <f t="shared" si="11"/>
        <v>0</v>
      </c>
      <c r="AN33" s="32">
        <f t="shared" si="11"/>
        <v>0</v>
      </c>
      <c r="AO33" s="33"/>
      <c r="AP33" s="34"/>
      <c r="AQ33" s="34"/>
      <c r="AR33" s="33"/>
      <c r="AS33" s="26"/>
      <c r="AT33" s="26"/>
      <c r="AU33" s="33"/>
      <c r="AV33" s="26"/>
      <c r="AW33" s="40"/>
      <c r="AX33" s="36" t="str">
        <f>IFERROR(VLOOKUP(D33,リスト!$B$2:$E$18,4, FALSE), "")</f>
        <v/>
      </c>
      <c r="AY33" s="37" t="str">
        <f t="shared" si="0"/>
        <v/>
      </c>
      <c r="AZ33" s="38" t="str" cm="1">
        <f t="array" ref="AZ33">IF(ISBLANK(D33),"",IF(ISNUMBER(MATCH(D33,リスト!$B$19:$B$31,0)),IF(COUNTIF(F33:N33,"〇")&gt;1,"error",INDEX(リスト!$B$19:$M$31,MATCH(D33,リスト!$B$19:$B$31,0),IF(COUNTIF(F33:N33,"〇")=0,4,MATCH("〇",F33:N33,0)+3))),AX33*AY33))</f>
        <v/>
      </c>
      <c r="BA33" s="39">
        <f t="shared" si="1"/>
        <v>0</v>
      </c>
      <c r="BB33" s="39">
        <f t="shared" si="7"/>
        <v>0</v>
      </c>
      <c r="BC33" s="39">
        <f t="shared" si="8"/>
        <v>0</v>
      </c>
      <c r="BD33" s="39">
        <f t="shared" si="9"/>
        <v>0</v>
      </c>
      <c r="BE33" s="39">
        <f t="shared" si="10"/>
        <v>0</v>
      </c>
    </row>
    <row r="34" spans="2:57" ht="30" customHeight="1" x14ac:dyDescent="0.2">
      <c r="B34" s="43">
        <v>26</v>
      </c>
      <c r="C34" s="24"/>
      <c r="D34" s="24"/>
      <c r="E34" s="25"/>
      <c r="F34" s="26"/>
      <c r="G34" s="26"/>
      <c r="H34" s="26"/>
      <c r="I34" s="26"/>
      <c r="J34" s="26"/>
      <c r="K34" s="26"/>
      <c r="L34" s="26"/>
      <c r="M34" s="26"/>
      <c r="N34" s="27"/>
      <c r="O34" s="28" t="str">
        <f>IF(D34="", "", IF(COUNTIF(リスト!$B$2:$D$31, D34)&gt;=1, "光熱費", ""))</f>
        <v/>
      </c>
      <c r="P34" s="26"/>
      <c r="Q34" s="26"/>
      <c r="R34" s="26"/>
      <c r="S34" s="26"/>
      <c r="T34" s="26"/>
      <c r="U34" s="26"/>
      <c r="V34" s="26"/>
      <c r="W34" s="26"/>
      <c r="X34" s="26"/>
      <c r="Y34" s="29">
        <f t="shared" si="2"/>
        <v>0</v>
      </c>
      <c r="Z34" s="30">
        <f t="shared" si="3"/>
        <v>0</v>
      </c>
      <c r="AA34" s="28" t="str">
        <f>IF(D34="", "", VLOOKUP(D34, リスト!$B$2:$D$31, 3, FALSE))</f>
        <v/>
      </c>
      <c r="AB34" s="26"/>
      <c r="AC34" s="26"/>
      <c r="AD34" s="26"/>
      <c r="AE34" s="26"/>
      <c r="AF34" s="26"/>
      <c r="AG34" s="26"/>
      <c r="AH34" s="26"/>
      <c r="AI34" s="26"/>
      <c r="AJ34" s="26"/>
      <c r="AK34" s="29">
        <f t="shared" si="4"/>
        <v>0</v>
      </c>
      <c r="AL34" s="30">
        <f t="shared" si="5"/>
        <v>0</v>
      </c>
      <c r="AM34" s="31">
        <f t="shared" si="11"/>
        <v>0</v>
      </c>
      <c r="AN34" s="32">
        <f t="shared" si="11"/>
        <v>0</v>
      </c>
      <c r="AO34" s="33"/>
      <c r="AP34" s="34"/>
      <c r="AQ34" s="34"/>
      <c r="AR34" s="33"/>
      <c r="AS34" s="26"/>
      <c r="AT34" s="26"/>
      <c r="AU34" s="33"/>
      <c r="AV34" s="26"/>
      <c r="AW34" s="40"/>
      <c r="AX34" s="36" t="str">
        <f>IFERROR(VLOOKUP(D34,リスト!$B$2:$E$18,4, FALSE), "")</f>
        <v/>
      </c>
      <c r="AY34" s="37" t="str">
        <f t="shared" si="0"/>
        <v/>
      </c>
      <c r="AZ34" s="38" t="str" cm="1">
        <f t="array" ref="AZ34">IF(ISBLANK(D34),"",IF(ISNUMBER(MATCH(D34,リスト!$B$19:$B$31,0)),IF(COUNTIF(F34:N34,"〇")&gt;1,"error",INDEX(リスト!$B$19:$M$31,MATCH(D34,リスト!$B$19:$B$31,0),IF(COUNTIF(F34:N34,"〇")=0,4,MATCH("〇",F34:N34,0)+3))),AX34*AY34))</f>
        <v/>
      </c>
      <c r="BA34" s="39">
        <f t="shared" si="1"/>
        <v>0</v>
      </c>
      <c r="BB34" s="39">
        <f t="shared" si="7"/>
        <v>0</v>
      </c>
      <c r="BC34" s="39">
        <f t="shared" si="8"/>
        <v>0</v>
      </c>
      <c r="BD34" s="39">
        <f t="shared" si="9"/>
        <v>0</v>
      </c>
      <c r="BE34" s="39">
        <f t="shared" si="10"/>
        <v>0</v>
      </c>
    </row>
    <row r="35" spans="2:57" ht="30" customHeight="1" x14ac:dyDescent="0.2">
      <c r="B35" s="43">
        <v>27</v>
      </c>
      <c r="C35" s="24"/>
      <c r="D35" s="24"/>
      <c r="E35" s="25"/>
      <c r="F35" s="26"/>
      <c r="G35" s="26"/>
      <c r="H35" s="26"/>
      <c r="I35" s="26"/>
      <c r="J35" s="26"/>
      <c r="K35" s="26"/>
      <c r="L35" s="26"/>
      <c r="M35" s="26"/>
      <c r="N35" s="27"/>
      <c r="O35" s="28" t="str">
        <f>IF(D35="", "", IF(COUNTIF(リスト!$B$2:$D$31, D35)&gt;=1, "光熱費", ""))</f>
        <v/>
      </c>
      <c r="P35" s="26"/>
      <c r="Q35" s="26"/>
      <c r="R35" s="26"/>
      <c r="S35" s="26"/>
      <c r="T35" s="26"/>
      <c r="U35" s="26"/>
      <c r="V35" s="26"/>
      <c r="W35" s="26"/>
      <c r="X35" s="26"/>
      <c r="Y35" s="29">
        <f t="shared" si="2"/>
        <v>0</v>
      </c>
      <c r="Z35" s="30">
        <f t="shared" si="3"/>
        <v>0</v>
      </c>
      <c r="AA35" s="28" t="str">
        <f>IF(D35="", "", VLOOKUP(D35, リスト!$B$2:$D$31, 3, FALSE))</f>
        <v/>
      </c>
      <c r="AB35" s="26"/>
      <c r="AC35" s="26"/>
      <c r="AD35" s="26"/>
      <c r="AE35" s="26"/>
      <c r="AF35" s="26"/>
      <c r="AG35" s="26"/>
      <c r="AH35" s="26"/>
      <c r="AI35" s="26"/>
      <c r="AJ35" s="26"/>
      <c r="AK35" s="29">
        <f t="shared" si="4"/>
        <v>0</v>
      </c>
      <c r="AL35" s="30">
        <f t="shared" si="5"/>
        <v>0</v>
      </c>
      <c r="AM35" s="31">
        <f t="shared" si="11"/>
        <v>0</v>
      </c>
      <c r="AN35" s="32">
        <f t="shared" si="11"/>
        <v>0</v>
      </c>
      <c r="AO35" s="33"/>
      <c r="AP35" s="34"/>
      <c r="AQ35" s="34"/>
      <c r="AR35" s="33"/>
      <c r="AS35" s="26"/>
      <c r="AT35" s="26"/>
      <c r="AU35" s="33"/>
      <c r="AV35" s="26"/>
      <c r="AW35" s="40"/>
      <c r="AX35" s="36" t="str">
        <f>IFERROR(VLOOKUP(D35,リスト!$B$2:$E$18,4, FALSE), "")</f>
        <v/>
      </c>
      <c r="AY35" s="37" t="str">
        <f t="shared" si="0"/>
        <v/>
      </c>
      <c r="AZ35" s="38" t="str" cm="1">
        <f t="array" ref="AZ35">IF(ISBLANK(D35),"",IF(ISNUMBER(MATCH(D35,リスト!$B$19:$B$31,0)),IF(COUNTIF(F35:N35,"〇")&gt;1,"error",INDEX(リスト!$B$19:$M$31,MATCH(D35,リスト!$B$19:$B$31,0),IF(COUNTIF(F35:N35,"〇")=0,4,MATCH("〇",F35:N35,0)+3))),AX35*AY35))</f>
        <v/>
      </c>
      <c r="BA35" s="39">
        <f t="shared" si="1"/>
        <v>0</v>
      </c>
      <c r="BB35" s="39">
        <f t="shared" si="7"/>
        <v>0</v>
      </c>
      <c r="BC35" s="39">
        <f t="shared" si="8"/>
        <v>0</v>
      </c>
      <c r="BD35" s="39">
        <f t="shared" si="9"/>
        <v>0</v>
      </c>
      <c r="BE35" s="39">
        <f t="shared" si="10"/>
        <v>0</v>
      </c>
    </row>
    <row r="36" spans="2:57" ht="30" customHeight="1" x14ac:dyDescent="0.2">
      <c r="B36" s="43">
        <v>28</v>
      </c>
      <c r="C36" s="24"/>
      <c r="D36" s="24"/>
      <c r="E36" s="25"/>
      <c r="F36" s="26"/>
      <c r="G36" s="26"/>
      <c r="H36" s="26"/>
      <c r="I36" s="26"/>
      <c r="J36" s="26"/>
      <c r="K36" s="26"/>
      <c r="L36" s="26"/>
      <c r="M36" s="26"/>
      <c r="N36" s="27"/>
      <c r="O36" s="28" t="str">
        <f>IF(D36="", "", IF(COUNTIF(リスト!$B$2:$D$31, D36)&gt;=1, "光熱費", ""))</f>
        <v/>
      </c>
      <c r="P36" s="26"/>
      <c r="Q36" s="26"/>
      <c r="R36" s="26"/>
      <c r="S36" s="26"/>
      <c r="T36" s="26"/>
      <c r="U36" s="26"/>
      <c r="V36" s="26"/>
      <c r="W36" s="26"/>
      <c r="X36" s="26"/>
      <c r="Y36" s="29">
        <f t="shared" si="2"/>
        <v>0</v>
      </c>
      <c r="Z36" s="30">
        <f t="shared" si="3"/>
        <v>0</v>
      </c>
      <c r="AA36" s="28" t="str">
        <f>IF(D36="", "", VLOOKUP(D36, リスト!$B$2:$D$31, 3, FALSE))</f>
        <v/>
      </c>
      <c r="AB36" s="26"/>
      <c r="AC36" s="26"/>
      <c r="AD36" s="26"/>
      <c r="AE36" s="26"/>
      <c r="AF36" s="26"/>
      <c r="AG36" s="26"/>
      <c r="AH36" s="26"/>
      <c r="AI36" s="26"/>
      <c r="AJ36" s="26"/>
      <c r="AK36" s="29">
        <f t="shared" si="4"/>
        <v>0</v>
      </c>
      <c r="AL36" s="30">
        <f t="shared" si="5"/>
        <v>0</v>
      </c>
      <c r="AM36" s="31">
        <f t="shared" si="11"/>
        <v>0</v>
      </c>
      <c r="AN36" s="32">
        <f t="shared" si="11"/>
        <v>0</v>
      </c>
      <c r="AO36" s="33"/>
      <c r="AP36" s="34"/>
      <c r="AQ36" s="34"/>
      <c r="AR36" s="33"/>
      <c r="AS36" s="26"/>
      <c r="AT36" s="26"/>
      <c r="AU36" s="33"/>
      <c r="AV36" s="26"/>
      <c r="AW36" s="40"/>
      <c r="AX36" s="36" t="str">
        <f>IFERROR(VLOOKUP(D36,リスト!$B$2:$E$18,4, FALSE), "")</f>
        <v/>
      </c>
      <c r="AY36" s="37" t="str">
        <f t="shared" si="0"/>
        <v/>
      </c>
      <c r="AZ36" s="38" t="str" cm="1">
        <f t="array" ref="AZ36">IF(ISBLANK(D36),"",IF(ISNUMBER(MATCH(D36,リスト!$B$19:$B$31,0)),IF(COUNTIF(F36:N36,"〇")&gt;1,"error",INDEX(リスト!$B$19:$M$31,MATCH(D36,リスト!$B$19:$B$31,0),IF(COUNTIF(F36:N36,"〇")=0,4,MATCH("〇",F36:N36,0)+3))),AX36*AY36))</f>
        <v/>
      </c>
      <c r="BA36" s="39">
        <f t="shared" si="1"/>
        <v>0</v>
      </c>
      <c r="BB36" s="39">
        <f t="shared" si="7"/>
        <v>0</v>
      </c>
      <c r="BC36" s="39">
        <f t="shared" si="8"/>
        <v>0</v>
      </c>
      <c r="BD36" s="39">
        <f t="shared" si="9"/>
        <v>0</v>
      </c>
      <c r="BE36" s="39">
        <f t="shared" si="10"/>
        <v>0</v>
      </c>
    </row>
    <row r="37" spans="2:57" ht="30" customHeight="1" x14ac:dyDescent="0.2">
      <c r="B37" s="43">
        <v>29</v>
      </c>
      <c r="C37" s="24"/>
      <c r="D37" s="24"/>
      <c r="E37" s="25"/>
      <c r="F37" s="26"/>
      <c r="G37" s="26"/>
      <c r="H37" s="26"/>
      <c r="I37" s="26"/>
      <c r="J37" s="26"/>
      <c r="K37" s="26"/>
      <c r="L37" s="26"/>
      <c r="M37" s="26"/>
      <c r="N37" s="27"/>
      <c r="O37" s="28" t="str">
        <f>IF(D37="", "", IF(COUNTIF(リスト!$B$2:$D$31, D37)&gt;=1, "光熱費", ""))</f>
        <v/>
      </c>
      <c r="P37" s="26"/>
      <c r="Q37" s="26"/>
      <c r="R37" s="26"/>
      <c r="S37" s="26"/>
      <c r="T37" s="26"/>
      <c r="U37" s="26"/>
      <c r="V37" s="26"/>
      <c r="W37" s="26"/>
      <c r="X37" s="26"/>
      <c r="Y37" s="29">
        <f t="shared" si="2"/>
        <v>0</v>
      </c>
      <c r="Z37" s="30">
        <f t="shared" si="3"/>
        <v>0</v>
      </c>
      <c r="AA37" s="28" t="str">
        <f>IF(D37="", "", VLOOKUP(D37, リスト!$B$2:$D$31, 3, FALSE))</f>
        <v/>
      </c>
      <c r="AB37" s="26"/>
      <c r="AC37" s="26"/>
      <c r="AD37" s="26"/>
      <c r="AE37" s="26"/>
      <c r="AF37" s="26"/>
      <c r="AG37" s="26"/>
      <c r="AH37" s="26"/>
      <c r="AI37" s="26"/>
      <c r="AJ37" s="26"/>
      <c r="AK37" s="29">
        <f t="shared" si="4"/>
        <v>0</v>
      </c>
      <c r="AL37" s="30">
        <f t="shared" si="5"/>
        <v>0</v>
      </c>
      <c r="AM37" s="31">
        <f t="shared" si="11"/>
        <v>0</v>
      </c>
      <c r="AN37" s="32">
        <f t="shared" si="11"/>
        <v>0</v>
      </c>
      <c r="AO37" s="33"/>
      <c r="AP37" s="34"/>
      <c r="AQ37" s="34"/>
      <c r="AR37" s="33"/>
      <c r="AS37" s="26"/>
      <c r="AT37" s="26"/>
      <c r="AU37" s="33"/>
      <c r="AV37" s="26"/>
      <c r="AW37" s="40"/>
      <c r="AX37" s="36" t="str">
        <f>IFERROR(VLOOKUP(D37,リスト!$B$2:$E$18,4, FALSE), "")</f>
        <v/>
      </c>
      <c r="AY37" s="37" t="str">
        <f t="shared" si="0"/>
        <v/>
      </c>
      <c r="AZ37" s="38" t="str" cm="1">
        <f t="array" ref="AZ37">IF(ISBLANK(D37),"",IF(ISNUMBER(MATCH(D37,リスト!$B$19:$B$31,0)),IF(COUNTIF(F37:N37,"〇")&gt;1,"error",INDEX(リスト!$B$19:$M$31,MATCH(D37,リスト!$B$19:$B$31,0),IF(COUNTIF(F37:N37,"〇")=0,4,MATCH("〇",F37:N37,0)+3))),AX37*AY37))</f>
        <v/>
      </c>
      <c r="BA37" s="39">
        <f t="shared" si="1"/>
        <v>0</v>
      </c>
      <c r="BB37" s="39">
        <f t="shared" si="7"/>
        <v>0</v>
      </c>
      <c r="BC37" s="39">
        <f t="shared" si="8"/>
        <v>0</v>
      </c>
      <c r="BD37" s="39">
        <f t="shared" si="9"/>
        <v>0</v>
      </c>
      <c r="BE37" s="39">
        <f t="shared" si="10"/>
        <v>0</v>
      </c>
    </row>
    <row r="38" spans="2:57" ht="30" customHeight="1" x14ac:dyDescent="0.2">
      <c r="B38" s="43">
        <v>30</v>
      </c>
      <c r="C38" s="24"/>
      <c r="D38" s="24"/>
      <c r="E38" s="25"/>
      <c r="F38" s="26"/>
      <c r="G38" s="26"/>
      <c r="H38" s="26"/>
      <c r="I38" s="26"/>
      <c r="J38" s="26"/>
      <c r="K38" s="26"/>
      <c r="L38" s="26"/>
      <c r="M38" s="26"/>
      <c r="N38" s="27"/>
      <c r="O38" s="28" t="str">
        <f>IF(D38="", "", IF(COUNTIF(リスト!$B$2:$D$31, D38)&gt;=1, "光熱費", ""))</f>
        <v/>
      </c>
      <c r="P38" s="26"/>
      <c r="Q38" s="26"/>
      <c r="R38" s="26"/>
      <c r="S38" s="26"/>
      <c r="T38" s="26"/>
      <c r="U38" s="26"/>
      <c r="V38" s="26"/>
      <c r="W38" s="26"/>
      <c r="X38" s="26"/>
      <c r="Y38" s="29">
        <f t="shared" si="2"/>
        <v>0</v>
      </c>
      <c r="Z38" s="30">
        <f t="shared" si="3"/>
        <v>0</v>
      </c>
      <c r="AA38" s="28" t="str">
        <f>IF(D38="", "", VLOOKUP(D38, リスト!$B$2:$D$31, 3, FALSE))</f>
        <v/>
      </c>
      <c r="AB38" s="26"/>
      <c r="AC38" s="26"/>
      <c r="AD38" s="26"/>
      <c r="AE38" s="26"/>
      <c r="AF38" s="26"/>
      <c r="AG38" s="26"/>
      <c r="AH38" s="26"/>
      <c r="AI38" s="26"/>
      <c r="AJ38" s="26"/>
      <c r="AK38" s="29">
        <f t="shared" si="4"/>
        <v>0</v>
      </c>
      <c r="AL38" s="30">
        <f t="shared" si="5"/>
        <v>0</v>
      </c>
      <c r="AM38" s="31">
        <f t="shared" si="11"/>
        <v>0</v>
      </c>
      <c r="AN38" s="32">
        <f t="shared" si="11"/>
        <v>0</v>
      </c>
      <c r="AO38" s="33"/>
      <c r="AP38" s="34"/>
      <c r="AQ38" s="34"/>
      <c r="AR38" s="33"/>
      <c r="AS38" s="26"/>
      <c r="AT38" s="26"/>
      <c r="AU38" s="33"/>
      <c r="AV38" s="26"/>
      <c r="AW38" s="40"/>
      <c r="AX38" s="36" t="str">
        <f>IFERROR(VLOOKUP(D38,リスト!$B$2:$E$18,4, FALSE), "")</f>
        <v/>
      </c>
      <c r="AY38" s="37" t="str">
        <f t="shared" si="0"/>
        <v/>
      </c>
      <c r="AZ38" s="38" t="str" cm="1">
        <f t="array" ref="AZ38">IF(ISBLANK(D38),"",IF(ISNUMBER(MATCH(D38,リスト!$B$19:$B$31,0)),IF(COUNTIF(F38:N38,"〇")&gt;1,"error",INDEX(リスト!$B$19:$M$31,MATCH(D38,リスト!$B$19:$B$31,0),IF(COUNTIF(F38:N38,"〇")=0,4,MATCH("〇",F38:N38,0)+3))),AX38*AY38))</f>
        <v/>
      </c>
      <c r="BA38" s="39">
        <f t="shared" si="1"/>
        <v>0</v>
      </c>
      <c r="BB38" s="39">
        <f t="shared" si="7"/>
        <v>0</v>
      </c>
      <c r="BC38" s="39">
        <f t="shared" si="8"/>
        <v>0</v>
      </c>
      <c r="BD38" s="39">
        <f t="shared" si="9"/>
        <v>0</v>
      </c>
      <c r="BE38" s="39">
        <f t="shared" si="10"/>
        <v>0</v>
      </c>
    </row>
    <row r="39" spans="2:57" ht="30" customHeight="1" x14ac:dyDescent="0.2">
      <c r="B39" s="43">
        <v>31</v>
      </c>
      <c r="C39" s="24"/>
      <c r="D39" s="24"/>
      <c r="E39" s="25"/>
      <c r="F39" s="26"/>
      <c r="G39" s="26"/>
      <c r="H39" s="26"/>
      <c r="I39" s="26"/>
      <c r="J39" s="26"/>
      <c r="K39" s="26"/>
      <c r="L39" s="26"/>
      <c r="M39" s="26"/>
      <c r="N39" s="27"/>
      <c r="O39" s="28" t="str">
        <f>IF(D39="", "", IF(COUNTIF(リスト!$B$2:$D$31, D39)&gt;=1, "光熱費", ""))</f>
        <v/>
      </c>
      <c r="P39" s="26"/>
      <c r="Q39" s="26"/>
      <c r="R39" s="26"/>
      <c r="S39" s="26"/>
      <c r="T39" s="26"/>
      <c r="U39" s="26"/>
      <c r="V39" s="26"/>
      <c r="W39" s="26"/>
      <c r="X39" s="26"/>
      <c r="Y39" s="29">
        <f t="shared" si="2"/>
        <v>0</v>
      </c>
      <c r="Z39" s="30">
        <f t="shared" si="3"/>
        <v>0</v>
      </c>
      <c r="AA39" s="28" t="str">
        <f>IF(D39="", "", VLOOKUP(D39, リスト!$B$2:$D$31, 3, FALSE))</f>
        <v/>
      </c>
      <c r="AB39" s="26"/>
      <c r="AC39" s="26"/>
      <c r="AD39" s="26"/>
      <c r="AE39" s="26"/>
      <c r="AF39" s="26"/>
      <c r="AG39" s="26"/>
      <c r="AH39" s="26"/>
      <c r="AI39" s="26"/>
      <c r="AJ39" s="26"/>
      <c r="AK39" s="29">
        <f t="shared" si="4"/>
        <v>0</v>
      </c>
      <c r="AL39" s="30">
        <f t="shared" si="5"/>
        <v>0</v>
      </c>
      <c r="AM39" s="31">
        <f t="shared" si="11"/>
        <v>0</v>
      </c>
      <c r="AN39" s="32">
        <f t="shared" si="11"/>
        <v>0</v>
      </c>
      <c r="AO39" s="33"/>
      <c r="AP39" s="34"/>
      <c r="AQ39" s="34"/>
      <c r="AR39" s="33"/>
      <c r="AS39" s="26"/>
      <c r="AT39" s="26"/>
      <c r="AU39" s="33"/>
      <c r="AV39" s="26"/>
      <c r="AW39" s="40"/>
      <c r="AX39" s="36" t="str">
        <f>IFERROR(VLOOKUP(D39,リスト!$B$2:$E$18,4, FALSE), "")</f>
        <v/>
      </c>
      <c r="AY39" s="37" t="str">
        <f t="shared" si="0"/>
        <v/>
      </c>
      <c r="AZ39" s="38" t="str" cm="1">
        <f t="array" ref="AZ39">IF(ISBLANK(D39),"",IF(ISNUMBER(MATCH(D39,リスト!$B$19:$B$31,0)),IF(COUNTIF(F39:N39,"〇")&gt;1,"error",INDEX(リスト!$B$19:$M$31,MATCH(D39,リスト!$B$19:$B$31,0),IF(COUNTIF(F39:N39,"〇")=0,4,MATCH("〇",F39:N39,0)+3))),AX39*AY39))</f>
        <v/>
      </c>
      <c r="BA39" s="39">
        <f t="shared" si="1"/>
        <v>0</v>
      </c>
      <c r="BB39" s="39">
        <f t="shared" si="7"/>
        <v>0</v>
      </c>
      <c r="BC39" s="39">
        <f t="shared" si="8"/>
        <v>0</v>
      </c>
      <c r="BD39" s="39">
        <f t="shared" si="9"/>
        <v>0</v>
      </c>
      <c r="BE39" s="39">
        <f t="shared" si="10"/>
        <v>0</v>
      </c>
    </row>
    <row r="40" spans="2:57" ht="30" customHeight="1" x14ac:dyDescent="0.2">
      <c r="B40" s="43">
        <v>32</v>
      </c>
      <c r="C40" s="24"/>
      <c r="D40" s="24"/>
      <c r="E40" s="25"/>
      <c r="F40" s="26"/>
      <c r="G40" s="26"/>
      <c r="H40" s="26"/>
      <c r="I40" s="26"/>
      <c r="J40" s="26"/>
      <c r="K40" s="26"/>
      <c r="L40" s="26"/>
      <c r="M40" s="26"/>
      <c r="N40" s="27"/>
      <c r="O40" s="28" t="str">
        <f>IF(D40="", "", IF(COUNTIF(リスト!$B$2:$D$31, D40)&gt;=1, "光熱費", ""))</f>
        <v/>
      </c>
      <c r="P40" s="26"/>
      <c r="Q40" s="26"/>
      <c r="R40" s="26"/>
      <c r="S40" s="26"/>
      <c r="T40" s="26"/>
      <c r="U40" s="26"/>
      <c r="V40" s="26"/>
      <c r="W40" s="26"/>
      <c r="X40" s="26"/>
      <c r="Y40" s="29">
        <f t="shared" si="2"/>
        <v>0</v>
      </c>
      <c r="Z40" s="30">
        <f t="shared" si="3"/>
        <v>0</v>
      </c>
      <c r="AA40" s="28" t="str">
        <f>IF(D40="", "", VLOOKUP(D40, リスト!$B$2:$D$31, 3, FALSE))</f>
        <v/>
      </c>
      <c r="AB40" s="26"/>
      <c r="AC40" s="26"/>
      <c r="AD40" s="26"/>
      <c r="AE40" s="26"/>
      <c r="AF40" s="26"/>
      <c r="AG40" s="26"/>
      <c r="AH40" s="26"/>
      <c r="AI40" s="26"/>
      <c r="AJ40" s="26"/>
      <c r="AK40" s="29">
        <f t="shared" si="4"/>
        <v>0</v>
      </c>
      <c r="AL40" s="30">
        <f t="shared" si="5"/>
        <v>0</v>
      </c>
      <c r="AM40" s="31">
        <f t="shared" si="11"/>
        <v>0</v>
      </c>
      <c r="AN40" s="32">
        <f t="shared" si="11"/>
        <v>0</v>
      </c>
      <c r="AO40" s="33"/>
      <c r="AP40" s="34"/>
      <c r="AQ40" s="34"/>
      <c r="AR40" s="33"/>
      <c r="AS40" s="26"/>
      <c r="AT40" s="26"/>
      <c r="AU40" s="33"/>
      <c r="AV40" s="26"/>
      <c r="AW40" s="40"/>
      <c r="AX40" s="36" t="str">
        <f>IFERROR(VLOOKUP(D40,リスト!$B$2:$E$18,4, FALSE), "")</f>
        <v/>
      </c>
      <c r="AY40" s="37" t="str">
        <f t="shared" si="0"/>
        <v/>
      </c>
      <c r="AZ40" s="38" t="str" cm="1">
        <f t="array" ref="AZ40">IF(ISBLANK(D40),"",IF(ISNUMBER(MATCH(D40,リスト!$B$19:$B$31,0)),IF(COUNTIF(F40:N40,"〇")&gt;1,"error",INDEX(リスト!$B$19:$M$31,MATCH(D40,リスト!$B$19:$B$31,0),IF(COUNTIF(F40:N40,"〇")=0,4,MATCH("〇",F40:N40,0)+3))),AX40*AY40))</f>
        <v/>
      </c>
      <c r="BA40" s="39">
        <f t="shared" si="1"/>
        <v>0</v>
      </c>
      <c r="BB40" s="39">
        <f t="shared" si="7"/>
        <v>0</v>
      </c>
      <c r="BC40" s="39">
        <f t="shared" si="8"/>
        <v>0</v>
      </c>
      <c r="BD40" s="39">
        <f t="shared" si="9"/>
        <v>0</v>
      </c>
      <c r="BE40" s="39">
        <f t="shared" si="10"/>
        <v>0</v>
      </c>
    </row>
    <row r="41" spans="2:57" ht="30" customHeight="1" x14ac:dyDescent="0.2">
      <c r="B41" s="43">
        <v>33</v>
      </c>
      <c r="C41" s="24"/>
      <c r="D41" s="24"/>
      <c r="E41" s="25"/>
      <c r="F41" s="26"/>
      <c r="G41" s="26"/>
      <c r="H41" s="26"/>
      <c r="I41" s="26"/>
      <c r="J41" s="26"/>
      <c r="K41" s="26"/>
      <c r="L41" s="26"/>
      <c r="M41" s="26"/>
      <c r="N41" s="27"/>
      <c r="O41" s="28" t="str">
        <f>IF(D41="", "", IF(COUNTIF(リスト!$B$2:$D$31, D41)&gt;=1, "光熱費", ""))</f>
        <v/>
      </c>
      <c r="P41" s="26"/>
      <c r="Q41" s="26"/>
      <c r="R41" s="26"/>
      <c r="S41" s="26"/>
      <c r="T41" s="26"/>
      <c r="U41" s="26"/>
      <c r="V41" s="26"/>
      <c r="W41" s="26"/>
      <c r="X41" s="26"/>
      <c r="Y41" s="29">
        <f t="shared" si="2"/>
        <v>0</v>
      </c>
      <c r="Z41" s="30">
        <f t="shared" si="3"/>
        <v>0</v>
      </c>
      <c r="AA41" s="28" t="str">
        <f>IF(D41="", "", VLOOKUP(D41, リスト!$B$2:$D$31, 3, FALSE))</f>
        <v/>
      </c>
      <c r="AB41" s="26"/>
      <c r="AC41" s="26"/>
      <c r="AD41" s="26"/>
      <c r="AE41" s="26"/>
      <c r="AF41" s="26"/>
      <c r="AG41" s="26"/>
      <c r="AH41" s="26"/>
      <c r="AI41" s="26"/>
      <c r="AJ41" s="26"/>
      <c r="AK41" s="29">
        <f t="shared" si="4"/>
        <v>0</v>
      </c>
      <c r="AL41" s="30">
        <f t="shared" si="5"/>
        <v>0</v>
      </c>
      <c r="AM41" s="31">
        <f t="shared" si="11"/>
        <v>0</v>
      </c>
      <c r="AN41" s="32">
        <f t="shared" si="11"/>
        <v>0</v>
      </c>
      <c r="AO41" s="33"/>
      <c r="AP41" s="34"/>
      <c r="AQ41" s="34"/>
      <c r="AR41" s="33"/>
      <c r="AS41" s="26"/>
      <c r="AT41" s="26"/>
      <c r="AU41" s="33"/>
      <c r="AV41" s="26"/>
      <c r="AW41" s="40"/>
      <c r="AX41" s="36" t="str">
        <f>IFERROR(VLOOKUP(D41,リスト!$B$2:$E$18,4, FALSE), "")</f>
        <v/>
      </c>
      <c r="AY41" s="37" t="str">
        <f t="shared" si="0"/>
        <v/>
      </c>
      <c r="AZ41" s="38" t="str" cm="1">
        <f t="array" ref="AZ41">IF(ISBLANK(D41),"",IF(ISNUMBER(MATCH(D41,リスト!$B$19:$B$31,0)),IF(COUNTIF(F41:N41,"〇")&gt;1,"error",INDEX(リスト!$B$19:$M$31,MATCH(D41,リスト!$B$19:$B$31,0),IF(COUNTIF(F41:N41,"〇")=0,4,MATCH("〇",F41:N41,0)+3))),AX41*AY41))</f>
        <v/>
      </c>
      <c r="BA41" s="39">
        <f t="shared" si="1"/>
        <v>0</v>
      </c>
      <c r="BB41" s="39">
        <f t="shared" si="7"/>
        <v>0</v>
      </c>
      <c r="BC41" s="39">
        <f t="shared" si="8"/>
        <v>0</v>
      </c>
      <c r="BD41" s="39">
        <f t="shared" si="9"/>
        <v>0</v>
      </c>
      <c r="BE41" s="39">
        <f t="shared" si="10"/>
        <v>0</v>
      </c>
    </row>
    <row r="42" spans="2:57" ht="30" customHeight="1" x14ac:dyDescent="0.2">
      <c r="B42" s="43">
        <v>34</v>
      </c>
      <c r="C42" s="24"/>
      <c r="D42" s="24"/>
      <c r="E42" s="25"/>
      <c r="F42" s="26"/>
      <c r="G42" s="26"/>
      <c r="H42" s="26"/>
      <c r="I42" s="26"/>
      <c r="J42" s="26"/>
      <c r="K42" s="26"/>
      <c r="L42" s="26"/>
      <c r="M42" s="26"/>
      <c r="N42" s="27"/>
      <c r="O42" s="28" t="str">
        <f>IF(D42="", "", IF(COUNTIF(リスト!$B$2:$D$31, D42)&gt;=1, "光熱費", ""))</f>
        <v/>
      </c>
      <c r="P42" s="26"/>
      <c r="Q42" s="26"/>
      <c r="R42" s="26"/>
      <c r="S42" s="26"/>
      <c r="T42" s="26"/>
      <c r="U42" s="26"/>
      <c r="V42" s="26"/>
      <c r="W42" s="26"/>
      <c r="X42" s="26"/>
      <c r="Y42" s="29">
        <f t="shared" si="2"/>
        <v>0</v>
      </c>
      <c r="Z42" s="30">
        <f t="shared" si="3"/>
        <v>0</v>
      </c>
      <c r="AA42" s="28" t="str">
        <f>IF(D42="", "", VLOOKUP(D42, リスト!$B$2:$D$31, 3, FALSE))</f>
        <v/>
      </c>
      <c r="AB42" s="26"/>
      <c r="AC42" s="26"/>
      <c r="AD42" s="26"/>
      <c r="AE42" s="26"/>
      <c r="AF42" s="26"/>
      <c r="AG42" s="26"/>
      <c r="AH42" s="26"/>
      <c r="AI42" s="26"/>
      <c r="AJ42" s="26"/>
      <c r="AK42" s="29">
        <f t="shared" si="4"/>
        <v>0</v>
      </c>
      <c r="AL42" s="30">
        <f t="shared" si="5"/>
        <v>0</v>
      </c>
      <c r="AM42" s="31">
        <f t="shared" si="11"/>
        <v>0</v>
      </c>
      <c r="AN42" s="32">
        <f t="shared" si="11"/>
        <v>0</v>
      </c>
      <c r="AO42" s="33"/>
      <c r="AP42" s="34"/>
      <c r="AQ42" s="34"/>
      <c r="AR42" s="33"/>
      <c r="AS42" s="26"/>
      <c r="AT42" s="26"/>
      <c r="AU42" s="33"/>
      <c r="AV42" s="26"/>
      <c r="AW42" s="40"/>
      <c r="AX42" s="36" t="str">
        <f>IFERROR(VLOOKUP(D42,リスト!$B$2:$E$18,4, FALSE), "")</f>
        <v/>
      </c>
      <c r="AY42" s="37" t="str">
        <f t="shared" si="0"/>
        <v/>
      </c>
      <c r="AZ42" s="38" t="str" cm="1">
        <f t="array" ref="AZ42">IF(ISBLANK(D42),"",IF(ISNUMBER(MATCH(D42,リスト!$B$19:$B$31,0)),IF(COUNTIF(F42:N42,"〇")&gt;1,"error",INDEX(リスト!$B$19:$M$31,MATCH(D42,リスト!$B$19:$B$31,0),IF(COUNTIF(F42:N42,"〇")=0,4,MATCH("〇",F42:N42,0)+3))),AX42*AY42))</f>
        <v/>
      </c>
      <c r="BA42" s="39">
        <f t="shared" si="1"/>
        <v>0</v>
      </c>
      <c r="BB42" s="39">
        <f t="shared" si="7"/>
        <v>0</v>
      </c>
      <c r="BC42" s="39">
        <f t="shared" si="8"/>
        <v>0</v>
      </c>
      <c r="BD42" s="39">
        <f t="shared" si="9"/>
        <v>0</v>
      </c>
      <c r="BE42" s="39">
        <f t="shared" si="10"/>
        <v>0</v>
      </c>
    </row>
    <row r="43" spans="2:57" ht="30" customHeight="1" x14ac:dyDescent="0.2">
      <c r="B43" s="43">
        <v>35</v>
      </c>
      <c r="C43" s="24"/>
      <c r="D43" s="24"/>
      <c r="E43" s="25"/>
      <c r="F43" s="26"/>
      <c r="G43" s="26"/>
      <c r="H43" s="26"/>
      <c r="I43" s="26"/>
      <c r="J43" s="26"/>
      <c r="K43" s="26"/>
      <c r="L43" s="26"/>
      <c r="M43" s="26"/>
      <c r="N43" s="27"/>
      <c r="O43" s="28" t="str">
        <f>IF(D43="", "", IF(COUNTIF(リスト!$B$2:$D$31, D43)&gt;=1, "光熱費", ""))</f>
        <v/>
      </c>
      <c r="P43" s="26"/>
      <c r="Q43" s="26"/>
      <c r="R43" s="26"/>
      <c r="S43" s="26"/>
      <c r="T43" s="26"/>
      <c r="U43" s="26"/>
      <c r="V43" s="26"/>
      <c r="W43" s="26"/>
      <c r="X43" s="26"/>
      <c r="Y43" s="29">
        <f t="shared" si="2"/>
        <v>0</v>
      </c>
      <c r="Z43" s="30">
        <f t="shared" si="3"/>
        <v>0</v>
      </c>
      <c r="AA43" s="28" t="str">
        <f>IF(D43="", "", VLOOKUP(D43, リスト!$B$2:$D$31, 3, FALSE))</f>
        <v/>
      </c>
      <c r="AB43" s="26"/>
      <c r="AC43" s="26"/>
      <c r="AD43" s="26"/>
      <c r="AE43" s="26"/>
      <c r="AF43" s="26"/>
      <c r="AG43" s="26"/>
      <c r="AH43" s="26"/>
      <c r="AI43" s="26"/>
      <c r="AJ43" s="26"/>
      <c r="AK43" s="29">
        <f t="shared" si="4"/>
        <v>0</v>
      </c>
      <c r="AL43" s="30">
        <f t="shared" si="5"/>
        <v>0</v>
      </c>
      <c r="AM43" s="31">
        <f t="shared" si="11"/>
        <v>0</v>
      </c>
      <c r="AN43" s="32">
        <f t="shared" si="11"/>
        <v>0</v>
      </c>
      <c r="AO43" s="33"/>
      <c r="AP43" s="34"/>
      <c r="AQ43" s="34"/>
      <c r="AR43" s="33"/>
      <c r="AS43" s="26"/>
      <c r="AT43" s="26"/>
      <c r="AU43" s="33"/>
      <c r="AV43" s="26"/>
      <c r="AW43" s="40"/>
      <c r="AX43" s="36" t="str">
        <f>IFERROR(VLOOKUP(D43,リスト!$B$2:$E$18,4, FALSE), "")</f>
        <v/>
      </c>
      <c r="AY43" s="37" t="str">
        <f t="shared" si="0"/>
        <v/>
      </c>
      <c r="AZ43" s="38" t="str" cm="1">
        <f t="array" ref="AZ43">IF(ISBLANK(D43),"",IF(ISNUMBER(MATCH(D43,リスト!$B$19:$B$31,0)),IF(COUNTIF(F43:N43,"〇")&gt;1,"error",INDEX(リスト!$B$19:$M$31,MATCH(D43,リスト!$B$19:$B$31,0),IF(COUNTIF(F43:N43,"〇")=0,4,MATCH("〇",F43:N43,0)+3))),AX43*AY43))</f>
        <v/>
      </c>
      <c r="BA43" s="39">
        <f t="shared" si="1"/>
        <v>0</v>
      </c>
      <c r="BB43" s="39">
        <f t="shared" si="7"/>
        <v>0</v>
      </c>
      <c r="BC43" s="39">
        <f t="shared" si="8"/>
        <v>0</v>
      </c>
      <c r="BD43" s="39">
        <f t="shared" si="9"/>
        <v>0</v>
      </c>
      <c r="BE43" s="39">
        <f t="shared" si="10"/>
        <v>0</v>
      </c>
    </row>
    <row r="44" spans="2:57" ht="30" customHeight="1" x14ac:dyDescent="0.2">
      <c r="B44" s="43">
        <v>36</v>
      </c>
      <c r="C44" s="24"/>
      <c r="D44" s="24"/>
      <c r="E44" s="25"/>
      <c r="F44" s="26"/>
      <c r="G44" s="26"/>
      <c r="H44" s="26"/>
      <c r="I44" s="26"/>
      <c r="J44" s="26"/>
      <c r="K44" s="26"/>
      <c r="L44" s="26"/>
      <c r="M44" s="26"/>
      <c r="N44" s="27"/>
      <c r="O44" s="28" t="str">
        <f>IF(D44="", "", IF(COUNTIF(リスト!$B$2:$D$31, D44)&gt;=1, "光熱費", ""))</f>
        <v/>
      </c>
      <c r="P44" s="26"/>
      <c r="Q44" s="26"/>
      <c r="R44" s="26"/>
      <c r="S44" s="26"/>
      <c r="T44" s="26"/>
      <c r="U44" s="26"/>
      <c r="V44" s="26"/>
      <c r="W44" s="26"/>
      <c r="X44" s="26"/>
      <c r="Y44" s="29">
        <f t="shared" si="2"/>
        <v>0</v>
      </c>
      <c r="Z44" s="30">
        <f t="shared" si="3"/>
        <v>0</v>
      </c>
      <c r="AA44" s="28" t="str">
        <f>IF(D44="", "", VLOOKUP(D44, リスト!$B$2:$D$31, 3, FALSE))</f>
        <v/>
      </c>
      <c r="AB44" s="26"/>
      <c r="AC44" s="26"/>
      <c r="AD44" s="26"/>
      <c r="AE44" s="26"/>
      <c r="AF44" s="26"/>
      <c r="AG44" s="26"/>
      <c r="AH44" s="26"/>
      <c r="AI44" s="26"/>
      <c r="AJ44" s="26"/>
      <c r="AK44" s="29">
        <f t="shared" si="4"/>
        <v>0</v>
      </c>
      <c r="AL44" s="30">
        <f t="shared" si="5"/>
        <v>0</v>
      </c>
      <c r="AM44" s="31">
        <f t="shared" si="11"/>
        <v>0</v>
      </c>
      <c r="AN44" s="32">
        <f t="shared" si="11"/>
        <v>0</v>
      </c>
      <c r="AO44" s="33"/>
      <c r="AP44" s="34"/>
      <c r="AQ44" s="34"/>
      <c r="AR44" s="33"/>
      <c r="AS44" s="26"/>
      <c r="AT44" s="26"/>
      <c r="AU44" s="33"/>
      <c r="AV44" s="26"/>
      <c r="AW44" s="40"/>
      <c r="AX44" s="36" t="str">
        <f>IFERROR(VLOOKUP(D44,リスト!$B$2:$E$18,4, FALSE), "")</f>
        <v/>
      </c>
      <c r="AY44" s="37" t="str">
        <f t="shared" si="0"/>
        <v/>
      </c>
      <c r="AZ44" s="38" t="str" cm="1">
        <f t="array" ref="AZ44">IF(ISBLANK(D44),"",IF(ISNUMBER(MATCH(D44,リスト!$B$19:$B$31,0)),IF(COUNTIF(F44:N44,"〇")&gt;1,"error",INDEX(リスト!$B$19:$M$31,MATCH(D44,リスト!$B$19:$B$31,0),IF(COUNTIF(F44:N44,"〇")=0,4,MATCH("〇",F44:N44,0)+3))),AX44*AY44))</f>
        <v/>
      </c>
      <c r="BA44" s="39">
        <f t="shared" si="1"/>
        <v>0</v>
      </c>
      <c r="BB44" s="39">
        <f t="shared" si="7"/>
        <v>0</v>
      </c>
      <c r="BC44" s="39">
        <f t="shared" si="8"/>
        <v>0</v>
      </c>
      <c r="BD44" s="39">
        <f t="shared" si="9"/>
        <v>0</v>
      </c>
      <c r="BE44" s="39">
        <f t="shared" si="10"/>
        <v>0</v>
      </c>
    </row>
    <row r="45" spans="2:57" ht="30" customHeight="1" x14ac:dyDescent="0.2">
      <c r="B45" s="43">
        <v>37</v>
      </c>
      <c r="C45" s="24"/>
      <c r="D45" s="24"/>
      <c r="E45" s="25"/>
      <c r="F45" s="26"/>
      <c r="G45" s="26"/>
      <c r="H45" s="26"/>
      <c r="I45" s="26"/>
      <c r="J45" s="26"/>
      <c r="K45" s="26"/>
      <c r="L45" s="26"/>
      <c r="M45" s="26"/>
      <c r="N45" s="27"/>
      <c r="O45" s="28" t="str">
        <f>IF(D45="", "", IF(COUNTIF(リスト!$B$2:$D$31, D45)&gt;=1, "光熱費", ""))</f>
        <v/>
      </c>
      <c r="P45" s="26"/>
      <c r="Q45" s="26"/>
      <c r="R45" s="26"/>
      <c r="S45" s="26"/>
      <c r="T45" s="26"/>
      <c r="U45" s="26"/>
      <c r="V45" s="26"/>
      <c r="W45" s="26"/>
      <c r="X45" s="26"/>
      <c r="Y45" s="29">
        <f t="shared" si="2"/>
        <v>0</v>
      </c>
      <c r="Z45" s="30">
        <f t="shared" si="3"/>
        <v>0</v>
      </c>
      <c r="AA45" s="28" t="str">
        <f>IF(D45="", "", VLOOKUP(D45, リスト!$B$2:$D$31, 3, FALSE))</f>
        <v/>
      </c>
      <c r="AB45" s="26"/>
      <c r="AC45" s="26"/>
      <c r="AD45" s="26"/>
      <c r="AE45" s="26"/>
      <c r="AF45" s="26"/>
      <c r="AG45" s="26"/>
      <c r="AH45" s="26"/>
      <c r="AI45" s="26"/>
      <c r="AJ45" s="26"/>
      <c r="AK45" s="29">
        <f t="shared" si="4"/>
        <v>0</v>
      </c>
      <c r="AL45" s="30">
        <f t="shared" si="5"/>
        <v>0</v>
      </c>
      <c r="AM45" s="31">
        <f t="shared" si="11"/>
        <v>0</v>
      </c>
      <c r="AN45" s="32">
        <f t="shared" si="11"/>
        <v>0</v>
      </c>
      <c r="AO45" s="33"/>
      <c r="AP45" s="34"/>
      <c r="AQ45" s="34"/>
      <c r="AR45" s="33"/>
      <c r="AS45" s="26"/>
      <c r="AT45" s="26"/>
      <c r="AU45" s="33"/>
      <c r="AV45" s="26"/>
      <c r="AW45" s="40"/>
      <c r="AX45" s="36" t="str">
        <f>IFERROR(VLOOKUP(D45,リスト!$B$2:$E$18,4, FALSE), "")</f>
        <v/>
      </c>
      <c r="AY45" s="37" t="str">
        <f t="shared" si="0"/>
        <v/>
      </c>
      <c r="AZ45" s="38" t="str" cm="1">
        <f t="array" ref="AZ45">IF(ISBLANK(D45),"",IF(ISNUMBER(MATCH(D45,リスト!$B$19:$B$31,0)),IF(COUNTIF(F45:N45,"〇")&gt;1,"error",INDEX(リスト!$B$19:$M$31,MATCH(D45,リスト!$B$19:$B$31,0),IF(COUNTIF(F45:N45,"〇")=0,4,MATCH("〇",F45:N45,0)+3))),AX45*AY45))</f>
        <v/>
      </c>
      <c r="BA45" s="39">
        <f t="shared" si="1"/>
        <v>0</v>
      </c>
      <c r="BB45" s="39">
        <f t="shared" si="7"/>
        <v>0</v>
      </c>
      <c r="BC45" s="39">
        <f t="shared" si="8"/>
        <v>0</v>
      </c>
      <c r="BD45" s="39">
        <f t="shared" si="9"/>
        <v>0</v>
      </c>
      <c r="BE45" s="39">
        <f t="shared" si="10"/>
        <v>0</v>
      </c>
    </row>
    <row r="46" spans="2:57" ht="30" customHeight="1" x14ac:dyDescent="0.2">
      <c r="B46" s="43">
        <v>38</v>
      </c>
      <c r="C46" s="24"/>
      <c r="D46" s="24"/>
      <c r="E46" s="25"/>
      <c r="F46" s="26"/>
      <c r="G46" s="26"/>
      <c r="H46" s="26"/>
      <c r="I46" s="26"/>
      <c r="J46" s="26"/>
      <c r="K46" s="26"/>
      <c r="L46" s="26"/>
      <c r="M46" s="26"/>
      <c r="N46" s="27"/>
      <c r="O46" s="28" t="str">
        <f>IF(D46="", "", IF(COUNTIF(リスト!$B$2:$D$31, D46)&gt;=1, "光熱費", ""))</f>
        <v/>
      </c>
      <c r="P46" s="26"/>
      <c r="Q46" s="26"/>
      <c r="R46" s="26"/>
      <c r="S46" s="26"/>
      <c r="T46" s="26"/>
      <c r="U46" s="26"/>
      <c r="V46" s="26"/>
      <c r="W46" s="26"/>
      <c r="X46" s="26"/>
      <c r="Y46" s="29">
        <f t="shared" si="2"/>
        <v>0</v>
      </c>
      <c r="Z46" s="30">
        <f t="shared" si="3"/>
        <v>0</v>
      </c>
      <c r="AA46" s="28" t="str">
        <f>IF(D46="", "", VLOOKUP(D46, リスト!$B$2:$D$31, 3, FALSE))</f>
        <v/>
      </c>
      <c r="AB46" s="26"/>
      <c r="AC46" s="26"/>
      <c r="AD46" s="26"/>
      <c r="AE46" s="26"/>
      <c r="AF46" s="26"/>
      <c r="AG46" s="26"/>
      <c r="AH46" s="26"/>
      <c r="AI46" s="26"/>
      <c r="AJ46" s="26"/>
      <c r="AK46" s="29">
        <f t="shared" si="4"/>
        <v>0</v>
      </c>
      <c r="AL46" s="30">
        <f t="shared" si="5"/>
        <v>0</v>
      </c>
      <c r="AM46" s="31">
        <f t="shared" si="11"/>
        <v>0</v>
      </c>
      <c r="AN46" s="32">
        <f t="shared" si="11"/>
        <v>0</v>
      </c>
      <c r="AO46" s="33"/>
      <c r="AP46" s="34"/>
      <c r="AQ46" s="34"/>
      <c r="AR46" s="33"/>
      <c r="AS46" s="26"/>
      <c r="AT46" s="26"/>
      <c r="AU46" s="33"/>
      <c r="AV46" s="26"/>
      <c r="AW46" s="40"/>
      <c r="AX46" s="36" t="str">
        <f>IFERROR(VLOOKUP(D46,リスト!$B$2:$E$18,4, FALSE), "")</f>
        <v/>
      </c>
      <c r="AY46" s="37" t="str">
        <f t="shared" si="0"/>
        <v/>
      </c>
      <c r="AZ46" s="38" t="str" cm="1">
        <f t="array" ref="AZ46">IF(ISBLANK(D46),"",IF(ISNUMBER(MATCH(D46,リスト!$B$19:$B$31,0)),IF(COUNTIF(F46:N46,"〇")&gt;1,"error",INDEX(リスト!$B$19:$M$31,MATCH(D46,リスト!$B$19:$B$31,0),IF(COUNTIF(F46:N46,"〇")=0,4,MATCH("〇",F46:N46,0)+3))),AX46*AY46))</f>
        <v/>
      </c>
      <c r="BA46" s="39">
        <f t="shared" si="1"/>
        <v>0</v>
      </c>
      <c r="BB46" s="39">
        <f t="shared" si="7"/>
        <v>0</v>
      </c>
      <c r="BC46" s="39">
        <f t="shared" si="8"/>
        <v>0</v>
      </c>
      <c r="BD46" s="39">
        <f t="shared" si="9"/>
        <v>0</v>
      </c>
      <c r="BE46" s="39">
        <f t="shared" si="10"/>
        <v>0</v>
      </c>
    </row>
    <row r="47" spans="2:57" ht="30" customHeight="1" x14ac:dyDescent="0.2">
      <c r="B47" s="43">
        <v>39</v>
      </c>
      <c r="C47" s="24"/>
      <c r="D47" s="24"/>
      <c r="E47" s="25"/>
      <c r="F47" s="26"/>
      <c r="G47" s="26"/>
      <c r="H47" s="26"/>
      <c r="I47" s="26"/>
      <c r="J47" s="26"/>
      <c r="K47" s="26"/>
      <c r="L47" s="26"/>
      <c r="M47" s="26"/>
      <c r="N47" s="27"/>
      <c r="O47" s="28" t="str">
        <f>IF(D47="", "", IF(COUNTIF(リスト!$B$2:$D$31, D47)&gt;=1, "光熱費", ""))</f>
        <v/>
      </c>
      <c r="P47" s="26"/>
      <c r="Q47" s="26"/>
      <c r="R47" s="26"/>
      <c r="S47" s="26"/>
      <c r="T47" s="26"/>
      <c r="U47" s="26"/>
      <c r="V47" s="26"/>
      <c r="W47" s="26"/>
      <c r="X47" s="26"/>
      <c r="Y47" s="29">
        <f t="shared" si="2"/>
        <v>0</v>
      </c>
      <c r="Z47" s="30">
        <f t="shared" si="3"/>
        <v>0</v>
      </c>
      <c r="AA47" s="28" t="str">
        <f>IF(D47="", "", VLOOKUP(D47, リスト!$B$2:$D$31, 3, FALSE))</f>
        <v/>
      </c>
      <c r="AB47" s="26"/>
      <c r="AC47" s="26"/>
      <c r="AD47" s="26"/>
      <c r="AE47" s="26"/>
      <c r="AF47" s="26"/>
      <c r="AG47" s="26"/>
      <c r="AH47" s="26"/>
      <c r="AI47" s="26"/>
      <c r="AJ47" s="26"/>
      <c r="AK47" s="29">
        <f t="shared" si="4"/>
        <v>0</v>
      </c>
      <c r="AL47" s="30">
        <f t="shared" si="5"/>
        <v>0</v>
      </c>
      <c r="AM47" s="31">
        <f t="shared" si="11"/>
        <v>0</v>
      </c>
      <c r="AN47" s="32">
        <f t="shared" si="11"/>
        <v>0</v>
      </c>
      <c r="AO47" s="33"/>
      <c r="AP47" s="34"/>
      <c r="AQ47" s="34"/>
      <c r="AR47" s="33"/>
      <c r="AS47" s="26"/>
      <c r="AT47" s="26"/>
      <c r="AU47" s="33"/>
      <c r="AV47" s="26"/>
      <c r="AW47" s="40"/>
      <c r="AX47" s="36" t="str">
        <f>IFERROR(VLOOKUP(D47,リスト!$B$2:$E$18,4, FALSE), "")</f>
        <v/>
      </c>
      <c r="AY47" s="37" t="str">
        <f t="shared" si="0"/>
        <v/>
      </c>
      <c r="AZ47" s="38" t="str" cm="1">
        <f t="array" ref="AZ47">IF(ISBLANK(D47),"",IF(ISNUMBER(MATCH(D47,リスト!$B$19:$B$31,0)),IF(COUNTIF(F47:N47,"〇")&gt;1,"error",INDEX(リスト!$B$19:$M$31,MATCH(D47,リスト!$B$19:$B$31,0),IF(COUNTIF(F47:N47,"〇")=0,4,MATCH("〇",F47:N47,0)+3))),AX47*AY47))</f>
        <v/>
      </c>
      <c r="BA47" s="39">
        <f t="shared" si="1"/>
        <v>0</v>
      </c>
      <c r="BB47" s="39">
        <f t="shared" si="7"/>
        <v>0</v>
      </c>
      <c r="BC47" s="39">
        <f t="shared" si="8"/>
        <v>0</v>
      </c>
      <c r="BD47" s="39">
        <f t="shared" si="9"/>
        <v>0</v>
      </c>
      <c r="BE47" s="39">
        <f t="shared" si="10"/>
        <v>0</v>
      </c>
    </row>
    <row r="48" spans="2:57" ht="30" customHeight="1" x14ac:dyDescent="0.2">
      <c r="B48" s="43">
        <v>40</v>
      </c>
      <c r="C48" s="24"/>
      <c r="D48" s="24"/>
      <c r="E48" s="25"/>
      <c r="F48" s="26"/>
      <c r="G48" s="26"/>
      <c r="H48" s="26"/>
      <c r="I48" s="26"/>
      <c r="J48" s="26"/>
      <c r="K48" s="26"/>
      <c r="L48" s="26"/>
      <c r="M48" s="26"/>
      <c r="N48" s="27"/>
      <c r="O48" s="28" t="str">
        <f>IF(D48="", "", IF(COUNTIF(リスト!$B$2:$D$31, D48)&gt;=1, "光熱費", ""))</f>
        <v/>
      </c>
      <c r="P48" s="26"/>
      <c r="Q48" s="26"/>
      <c r="R48" s="26"/>
      <c r="S48" s="26"/>
      <c r="T48" s="26"/>
      <c r="U48" s="26"/>
      <c r="V48" s="26"/>
      <c r="W48" s="26"/>
      <c r="X48" s="26"/>
      <c r="Y48" s="29">
        <f t="shared" si="2"/>
        <v>0</v>
      </c>
      <c r="Z48" s="30">
        <f t="shared" si="3"/>
        <v>0</v>
      </c>
      <c r="AA48" s="28" t="str">
        <f>IF(D48="", "", VLOOKUP(D48, リスト!$B$2:$D$31, 3, FALSE))</f>
        <v/>
      </c>
      <c r="AB48" s="26"/>
      <c r="AC48" s="26"/>
      <c r="AD48" s="26"/>
      <c r="AE48" s="26"/>
      <c r="AF48" s="26"/>
      <c r="AG48" s="26"/>
      <c r="AH48" s="26"/>
      <c r="AI48" s="26"/>
      <c r="AJ48" s="26"/>
      <c r="AK48" s="29">
        <f t="shared" si="4"/>
        <v>0</v>
      </c>
      <c r="AL48" s="30">
        <f t="shared" si="5"/>
        <v>0</v>
      </c>
      <c r="AM48" s="31">
        <f t="shared" si="11"/>
        <v>0</v>
      </c>
      <c r="AN48" s="32">
        <f t="shared" si="11"/>
        <v>0</v>
      </c>
      <c r="AO48" s="33"/>
      <c r="AP48" s="34"/>
      <c r="AQ48" s="34"/>
      <c r="AR48" s="33"/>
      <c r="AS48" s="26"/>
      <c r="AT48" s="26"/>
      <c r="AU48" s="33"/>
      <c r="AV48" s="26"/>
      <c r="AW48" s="40"/>
      <c r="AX48" s="36" t="str">
        <f>IFERROR(VLOOKUP(D48,リスト!$B$2:$E$18,4, FALSE), "")</f>
        <v/>
      </c>
      <c r="AY48" s="37" t="str">
        <f t="shared" si="0"/>
        <v/>
      </c>
      <c r="AZ48" s="38" t="str" cm="1">
        <f t="array" ref="AZ48">IF(ISBLANK(D48),"",IF(ISNUMBER(MATCH(D48,リスト!$B$19:$B$31,0)),IF(COUNTIF(F48:N48,"〇")&gt;1,"error",INDEX(リスト!$B$19:$M$31,MATCH(D48,リスト!$B$19:$B$31,0),IF(COUNTIF(F48:N48,"〇")=0,4,MATCH("〇",F48:N48,0)+3))),AX48*AY48))</f>
        <v/>
      </c>
      <c r="BA48" s="39">
        <f t="shared" si="1"/>
        <v>0</v>
      </c>
      <c r="BB48" s="39">
        <f t="shared" si="7"/>
        <v>0</v>
      </c>
      <c r="BC48" s="39">
        <f t="shared" si="8"/>
        <v>0</v>
      </c>
      <c r="BD48" s="39">
        <f t="shared" si="9"/>
        <v>0</v>
      </c>
      <c r="BE48" s="39">
        <f t="shared" si="10"/>
        <v>0</v>
      </c>
    </row>
    <row r="49" spans="2:57" ht="30" customHeight="1" x14ac:dyDescent="0.2">
      <c r="B49" s="43">
        <v>41</v>
      </c>
      <c r="C49" s="24"/>
      <c r="D49" s="24"/>
      <c r="E49" s="25"/>
      <c r="F49" s="26"/>
      <c r="G49" s="26"/>
      <c r="H49" s="26"/>
      <c r="I49" s="26"/>
      <c r="J49" s="26"/>
      <c r="K49" s="26"/>
      <c r="L49" s="26"/>
      <c r="M49" s="26"/>
      <c r="N49" s="27"/>
      <c r="O49" s="28" t="str">
        <f>IF(D49="", "", IF(COUNTIF(リスト!$B$2:$D$31, D49)&gt;=1, "光熱費", ""))</f>
        <v/>
      </c>
      <c r="P49" s="26"/>
      <c r="Q49" s="26"/>
      <c r="R49" s="26"/>
      <c r="S49" s="26"/>
      <c r="T49" s="26"/>
      <c r="U49" s="26"/>
      <c r="V49" s="26"/>
      <c r="W49" s="26"/>
      <c r="X49" s="26"/>
      <c r="Y49" s="29">
        <f t="shared" si="2"/>
        <v>0</v>
      </c>
      <c r="Z49" s="30">
        <f t="shared" si="3"/>
        <v>0</v>
      </c>
      <c r="AA49" s="28" t="str">
        <f>IF(D49="", "", VLOOKUP(D49, リスト!$B$2:$D$31, 3, FALSE))</f>
        <v/>
      </c>
      <c r="AB49" s="26"/>
      <c r="AC49" s="26"/>
      <c r="AD49" s="26"/>
      <c r="AE49" s="26"/>
      <c r="AF49" s="26"/>
      <c r="AG49" s="26"/>
      <c r="AH49" s="26"/>
      <c r="AI49" s="26"/>
      <c r="AJ49" s="26"/>
      <c r="AK49" s="29">
        <f t="shared" si="4"/>
        <v>0</v>
      </c>
      <c r="AL49" s="30">
        <f t="shared" si="5"/>
        <v>0</v>
      </c>
      <c r="AM49" s="31">
        <f t="shared" si="11"/>
        <v>0</v>
      </c>
      <c r="AN49" s="32">
        <f t="shared" si="11"/>
        <v>0</v>
      </c>
      <c r="AO49" s="33"/>
      <c r="AP49" s="34"/>
      <c r="AQ49" s="34"/>
      <c r="AR49" s="33"/>
      <c r="AS49" s="26"/>
      <c r="AT49" s="26"/>
      <c r="AU49" s="33"/>
      <c r="AV49" s="26"/>
      <c r="AW49" s="40"/>
      <c r="AX49" s="36" t="str">
        <f>IFERROR(VLOOKUP(D49,リスト!$B$2:$E$18,4, FALSE), "")</f>
        <v/>
      </c>
      <c r="AY49" s="37" t="str">
        <f t="shared" si="0"/>
        <v/>
      </c>
      <c r="AZ49" s="38" t="str" cm="1">
        <f t="array" ref="AZ49">IF(ISBLANK(D49),"",IF(ISNUMBER(MATCH(D49,リスト!$B$19:$B$31,0)),IF(COUNTIF(F49:N49,"〇")&gt;1,"error",INDEX(リスト!$B$19:$M$31,MATCH(D49,リスト!$B$19:$B$31,0),IF(COUNTIF(F49:N49,"〇")=0,4,MATCH("〇",F49:N49,0)+3))),AX49*AY49))</f>
        <v/>
      </c>
      <c r="BA49" s="39">
        <f t="shared" si="1"/>
        <v>0</v>
      </c>
      <c r="BB49" s="39">
        <f t="shared" si="7"/>
        <v>0</v>
      </c>
      <c r="BC49" s="39">
        <f t="shared" si="8"/>
        <v>0</v>
      </c>
      <c r="BD49" s="39">
        <f t="shared" si="9"/>
        <v>0</v>
      </c>
      <c r="BE49" s="39">
        <f t="shared" si="10"/>
        <v>0</v>
      </c>
    </row>
    <row r="50" spans="2:57" ht="30" customHeight="1" x14ac:dyDescent="0.2">
      <c r="B50" s="43">
        <v>42</v>
      </c>
      <c r="C50" s="24"/>
      <c r="D50" s="24"/>
      <c r="E50" s="25"/>
      <c r="F50" s="26"/>
      <c r="G50" s="26"/>
      <c r="H50" s="26"/>
      <c r="I50" s="26"/>
      <c r="J50" s="26"/>
      <c r="K50" s="26"/>
      <c r="L50" s="26"/>
      <c r="M50" s="26"/>
      <c r="N50" s="27"/>
      <c r="O50" s="28" t="str">
        <f>IF(D50="", "", IF(COUNTIF(リスト!$B$2:$D$31, D50)&gt;=1, "光熱費", ""))</f>
        <v/>
      </c>
      <c r="P50" s="26"/>
      <c r="Q50" s="26"/>
      <c r="R50" s="26"/>
      <c r="S50" s="26"/>
      <c r="T50" s="26"/>
      <c r="U50" s="26"/>
      <c r="V50" s="26"/>
      <c r="W50" s="26"/>
      <c r="X50" s="26"/>
      <c r="Y50" s="29">
        <f t="shared" si="2"/>
        <v>0</v>
      </c>
      <c r="Z50" s="30">
        <f t="shared" si="3"/>
        <v>0</v>
      </c>
      <c r="AA50" s="28" t="str">
        <f>IF(D50="", "", VLOOKUP(D50, リスト!$B$2:$D$31, 3, FALSE))</f>
        <v/>
      </c>
      <c r="AB50" s="26"/>
      <c r="AC50" s="26"/>
      <c r="AD50" s="26"/>
      <c r="AE50" s="26"/>
      <c r="AF50" s="26"/>
      <c r="AG50" s="26"/>
      <c r="AH50" s="26"/>
      <c r="AI50" s="26"/>
      <c r="AJ50" s="26"/>
      <c r="AK50" s="29">
        <f t="shared" si="4"/>
        <v>0</v>
      </c>
      <c r="AL50" s="30">
        <f t="shared" si="5"/>
        <v>0</v>
      </c>
      <c r="AM50" s="31">
        <f t="shared" si="11"/>
        <v>0</v>
      </c>
      <c r="AN50" s="32">
        <f t="shared" si="11"/>
        <v>0</v>
      </c>
      <c r="AO50" s="33"/>
      <c r="AP50" s="34"/>
      <c r="AQ50" s="34"/>
      <c r="AR50" s="33"/>
      <c r="AS50" s="26"/>
      <c r="AT50" s="26"/>
      <c r="AU50" s="33"/>
      <c r="AV50" s="26"/>
      <c r="AW50" s="40"/>
      <c r="AX50" s="36" t="str">
        <f>IFERROR(VLOOKUP(D50,リスト!$B$2:$E$18,4, FALSE), "")</f>
        <v/>
      </c>
      <c r="AY50" s="37" t="str">
        <f t="shared" si="0"/>
        <v/>
      </c>
      <c r="AZ50" s="38" t="str" cm="1">
        <f t="array" ref="AZ50">IF(ISBLANK(D50),"",IF(ISNUMBER(MATCH(D50,リスト!$B$19:$B$31,0)),IF(COUNTIF(F50:N50,"〇")&gt;1,"error",INDEX(リスト!$B$19:$M$31,MATCH(D50,リスト!$B$19:$B$31,0),IF(COUNTIF(F50:N50,"〇")=0,4,MATCH("〇",F50:N50,0)+3))),AX50*AY50))</f>
        <v/>
      </c>
      <c r="BA50" s="39">
        <f t="shared" si="1"/>
        <v>0</v>
      </c>
      <c r="BB50" s="39">
        <f t="shared" si="7"/>
        <v>0</v>
      </c>
      <c r="BC50" s="39">
        <f t="shared" si="8"/>
        <v>0</v>
      </c>
      <c r="BD50" s="39">
        <f t="shared" si="9"/>
        <v>0</v>
      </c>
      <c r="BE50" s="39">
        <f t="shared" si="10"/>
        <v>0</v>
      </c>
    </row>
    <row r="51" spans="2:57" ht="30" customHeight="1" x14ac:dyDescent="0.2">
      <c r="B51" s="43">
        <v>43</v>
      </c>
      <c r="C51" s="24"/>
      <c r="D51" s="24"/>
      <c r="E51" s="25"/>
      <c r="F51" s="26"/>
      <c r="G51" s="26"/>
      <c r="H51" s="26"/>
      <c r="I51" s="26"/>
      <c r="J51" s="26"/>
      <c r="K51" s="26"/>
      <c r="L51" s="26"/>
      <c r="M51" s="26"/>
      <c r="N51" s="27"/>
      <c r="O51" s="28" t="str">
        <f>IF(D51="", "", IF(COUNTIF(リスト!$B$2:$D$31, D51)&gt;=1, "光熱費", ""))</f>
        <v/>
      </c>
      <c r="P51" s="26"/>
      <c r="Q51" s="26"/>
      <c r="R51" s="26"/>
      <c r="S51" s="26"/>
      <c r="T51" s="26"/>
      <c r="U51" s="26"/>
      <c r="V51" s="26"/>
      <c r="W51" s="26"/>
      <c r="X51" s="26"/>
      <c r="Y51" s="29">
        <f t="shared" si="2"/>
        <v>0</v>
      </c>
      <c r="Z51" s="30">
        <f t="shared" si="3"/>
        <v>0</v>
      </c>
      <c r="AA51" s="28" t="str">
        <f>IF(D51="", "", VLOOKUP(D51, リスト!$B$2:$D$31, 3, FALSE))</f>
        <v/>
      </c>
      <c r="AB51" s="26"/>
      <c r="AC51" s="26"/>
      <c r="AD51" s="26"/>
      <c r="AE51" s="26"/>
      <c r="AF51" s="26"/>
      <c r="AG51" s="26"/>
      <c r="AH51" s="26"/>
      <c r="AI51" s="26"/>
      <c r="AJ51" s="26"/>
      <c r="AK51" s="29">
        <f t="shared" si="4"/>
        <v>0</v>
      </c>
      <c r="AL51" s="30">
        <f t="shared" si="5"/>
        <v>0</v>
      </c>
      <c r="AM51" s="31">
        <f t="shared" si="11"/>
        <v>0</v>
      </c>
      <c r="AN51" s="32">
        <f t="shared" si="11"/>
        <v>0</v>
      </c>
      <c r="AO51" s="33"/>
      <c r="AP51" s="34"/>
      <c r="AQ51" s="34"/>
      <c r="AR51" s="33"/>
      <c r="AS51" s="26"/>
      <c r="AT51" s="26"/>
      <c r="AU51" s="33"/>
      <c r="AV51" s="26"/>
      <c r="AW51" s="40"/>
      <c r="AX51" s="36" t="str">
        <f>IFERROR(VLOOKUP(D51,リスト!$B$2:$E$18,4, FALSE), "")</f>
        <v/>
      </c>
      <c r="AY51" s="37" t="str">
        <f t="shared" si="0"/>
        <v/>
      </c>
      <c r="AZ51" s="38" t="str" cm="1">
        <f t="array" ref="AZ51">IF(ISBLANK(D51),"",IF(ISNUMBER(MATCH(D51,リスト!$B$19:$B$31,0)),IF(COUNTIF(F51:N51,"〇")&gt;1,"error",INDEX(リスト!$B$19:$M$31,MATCH(D51,リスト!$B$19:$B$31,0),IF(COUNTIF(F51:N51,"〇")=0,4,MATCH("〇",F51:N51,0)+3))),AX51*AY51))</f>
        <v/>
      </c>
      <c r="BA51" s="39">
        <f t="shared" si="1"/>
        <v>0</v>
      </c>
      <c r="BB51" s="39">
        <f t="shared" si="7"/>
        <v>0</v>
      </c>
      <c r="BC51" s="39">
        <f t="shared" si="8"/>
        <v>0</v>
      </c>
      <c r="BD51" s="39">
        <f t="shared" si="9"/>
        <v>0</v>
      </c>
      <c r="BE51" s="39">
        <f t="shared" si="10"/>
        <v>0</v>
      </c>
    </row>
    <row r="52" spans="2:57" ht="30" customHeight="1" x14ac:dyDescent="0.2">
      <c r="B52" s="43">
        <v>44</v>
      </c>
      <c r="C52" s="24"/>
      <c r="D52" s="24"/>
      <c r="E52" s="25"/>
      <c r="F52" s="26"/>
      <c r="G52" s="26"/>
      <c r="H52" s="26"/>
      <c r="I52" s="26"/>
      <c r="J52" s="26"/>
      <c r="K52" s="26"/>
      <c r="L52" s="26"/>
      <c r="M52" s="26"/>
      <c r="N52" s="27"/>
      <c r="O52" s="28" t="str">
        <f>IF(D52="", "", IF(COUNTIF(リスト!$B$2:$D$31, D52)&gt;=1, "光熱費", ""))</f>
        <v/>
      </c>
      <c r="P52" s="26"/>
      <c r="Q52" s="26"/>
      <c r="R52" s="26"/>
      <c r="S52" s="26"/>
      <c r="T52" s="26"/>
      <c r="U52" s="26"/>
      <c r="V52" s="26"/>
      <c r="W52" s="26"/>
      <c r="X52" s="26"/>
      <c r="Y52" s="29">
        <f t="shared" si="2"/>
        <v>0</v>
      </c>
      <c r="Z52" s="30">
        <f t="shared" si="3"/>
        <v>0</v>
      </c>
      <c r="AA52" s="28" t="str">
        <f>IF(D52="", "", VLOOKUP(D52, リスト!$B$2:$D$31, 3, FALSE))</f>
        <v/>
      </c>
      <c r="AB52" s="26"/>
      <c r="AC52" s="26"/>
      <c r="AD52" s="26"/>
      <c r="AE52" s="26"/>
      <c r="AF52" s="26"/>
      <c r="AG52" s="26"/>
      <c r="AH52" s="26"/>
      <c r="AI52" s="26"/>
      <c r="AJ52" s="26"/>
      <c r="AK52" s="29">
        <f t="shared" si="4"/>
        <v>0</v>
      </c>
      <c r="AL52" s="30">
        <f t="shared" si="5"/>
        <v>0</v>
      </c>
      <c r="AM52" s="31">
        <f t="shared" si="11"/>
        <v>0</v>
      </c>
      <c r="AN52" s="32">
        <f t="shared" si="11"/>
        <v>0</v>
      </c>
      <c r="AO52" s="33"/>
      <c r="AP52" s="34"/>
      <c r="AQ52" s="34"/>
      <c r="AR52" s="33"/>
      <c r="AS52" s="26"/>
      <c r="AT52" s="26"/>
      <c r="AU52" s="33"/>
      <c r="AV52" s="26"/>
      <c r="AW52" s="40"/>
      <c r="AX52" s="36" t="str">
        <f>IFERROR(VLOOKUP(D52,リスト!$B$2:$E$18,4, FALSE), "")</f>
        <v/>
      </c>
      <c r="AY52" s="37" t="str">
        <f t="shared" si="0"/>
        <v/>
      </c>
      <c r="AZ52" s="38" t="str" cm="1">
        <f t="array" ref="AZ52">IF(ISBLANK(D52),"",IF(ISNUMBER(MATCH(D52,リスト!$B$19:$B$31,0)),IF(COUNTIF(F52:N52,"〇")&gt;1,"error",INDEX(リスト!$B$19:$M$31,MATCH(D52,リスト!$B$19:$B$31,0),IF(COUNTIF(F52:N52,"〇")=0,4,MATCH("〇",F52:N52,0)+3))),AX52*AY52))</f>
        <v/>
      </c>
      <c r="BA52" s="39">
        <f t="shared" si="1"/>
        <v>0</v>
      </c>
      <c r="BB52" s="39">
        <f t="shared" si="7"/>
        <v>0</v>
      </c>
      <c r="BC52" s="39">
        <f t="shared" si="8"/>
        <v>0</v>
      </c>
      <c r="BD52" s="39">
        <f t="shared" si="9"/>
        <v>0</v>
      </c>
      <c r="BE52" s="39">
        <f t="shared" si="10"/>
        <v>0</v>
      </c>
    </row>
    <row r="53" spans="2:57" ht="30" customHeight="1" x14ac:dyDescent="0.2">
      <c r="B53" s="43">
        <v>45</v>
      </c>
      <c r="C53" s="24"/>
      <c r="D53" s="24"/>
      <c r="E53" s="25"/>
      <c r="F53" s="26"/>
      <c r="G53" s="26"/>
      <c r="H53" s="26"/>
      <c r="I53" s="26"/>
      <c r="J53" s="26"/>
      <c r="K53" s="26"/>
      <c r="L53" s="26"/>
      <c r="M53" s="26"/>
      <c r="N53" s="27"/>
      <c r="O53" s="28" t="str">
        <f>IF(D53="", "", IF(COUNTIF(リスト!$B$2:$D$31, D53)&gt;=1, "光熱費", ""))</f>
        <v/>
      </c>
      <c r="P53" s="26"/>
      <c r="Q53" s="26"/>
      <c r="R53" s="26"/>
      <c r="S53" s="26"/>
      <c r="T53" s="26"/>
      <c r="U53" s="26"/>
      <c r="V53" s="26"/>
      <c r="W53" s="26"/>
      <c r="X53" s="26"/>
      <c r="Y53" s="29">
        <f t="shared" si="2"/>
        <v>0</v>
      </c>
      <c r="Z53" s="30">
        <f t="shared" si="3"/>
        <v>0</v>
      </c>
      <c r="AA53" s="28" t="str">
        <f>IF(D53="", "", VLOOKUP(D53, リスト!$B$2:$D$31, 3, FALSE))</f>
        <v/>
      </c>
      <c r="AB53" s="26"/>
      <c r="AC53" s="26"/>
      <c r="AD53" s="26"/>
      <c r="AE53" s="26"/>
      <c r="AF53" s="26"/>
      <c r="AG53" s="26"/>
      <c r="AH53" s="26"/>
      <c r="AI53" s="26"/>
      <c r="AJ53" s="26"/>
      <c r="AK53" s="29">
        <f t="shared" si="4"/>
        <v>0</v>
      </c>
      <c r="AL53" s="30">
        <f t="shared" si="5"/>
        <v>0</v>
      </c>
      <c r="AM53" s="31">
        <f t="shared" si="11"/>
        <v>0</v>
      </c>
      <c r="AN53" s="32">
        <f t="shared" si="11"/>
        <v>0</v>
      </c>
      <c r="AO53" s="33"/>
      <c r="AP53" s="34"/>
      <c r="AQ53" s="34"/>
      <c r="AR53" s="33"/>
      <c r="AS53" s="26"/>
      <c r="AT53" s="26"/>
      <c r="AU53" s="33"/>
      <c r="AV53" s="26"/>
      <c r="AW53" s="40"/>
      <c r="AX53" s="36" t="str">
        <f>IFERROR(VLOOKUP(D53,リスト!$B$2:$E$18,4, FALSE), "")</f>
        <v/>
      </c>
      <c r="AY53" s="37" t="str">
        <f t="shared" si="0"/>
        <v/>
      </c>
      <c r="AZ53" s="38" t="str" cm="1">
        <f t="array" ref="AZ53">IF(ISBLANK(D53),"",IF(ISNUMBER(MATCH(D53,リスト!$B$19:$B$31,0)),IF(COUNTIF(F53:N53,"〇")&gt;1,"error",INDEX(リスト!$B$19:$M$31,MATCH(D53,リスト!$B$19:$B$31,0),IF(COUNTIF(F53:N53,"〇")=0,4,MATCH("〇",F53:N53,0)+3))),AX53*AY53))</f>
        <v/>
      </c>
      <c r="BA53" s="39">
        <f t="shared" si="1"/>
        <v>0</v>
      </c>
      <c r="BB53" s="39">
        <f t="shared" si="7"/>
        <v>0</v>
      </c>
      <c r="BC53" s="39">
        <f t="shared" si="8"/>
        <v>0</v>
      </c>
      <c r="BD53" s="39">
        <f t="shared" si="9"/>
        <v>0</v>
      </c>
      <c r="BE53" s="39">
        <f t="shared" si="10"/>
        <v>0</v>
      </c>
    </row>
    <row r="54" spans="2:57" ht="30" customHeight="1" x14ac:dyDescent="0.2">
      <c r="B54" s="43">
        <v>46</v>
      </c>
      <c r="C54" s="24"/>
      <c r="D54" s="24"/>
      <c r="E54" s="25"/>
      <c r="F54" s="26"/>
      <c r="G54" s="26"/>
      <c r="H54" s="26"/>
      <c r="I54" s="26"/>
      <c r="J54" s="26"/>
      <c r="K54" s="26"/>
      <c r="L54" s="26"/>
      <c r="M54" s="26"/>
      <c r="N54" s="27"/>
      <c r="O54" s="28" t="str">
        <f>IF(D54="", "", IF(COUNTIF(リスト!$B$2:$D$31, D54)&gt;=1, "光熱費", ""))</f>
        <v/>
      </c>
      <c r="P54" s="26"/>
      <c r="Q54" s="26"/>
      <c r="R54" s="26"/>
      <c r="S54" s="26"/>
      <c r="T54" s="26"/>
      <c r="U54" s="26"/>
      <c r="V54" s="26"/>
      <c r="W54" s="26"/>
      <c r="X54" s="26"/>
      <c r="Y54" s="29">
        <f t="shared" si="2"/>
        <v>0</v>
      </c>
      <c r="Z54" s="30">
        <f t="shared" si="3"/>
        <v>0</v>
      </c>
      <c r="AA54" s="28" t="str">
        <f>IF(D54="", "", VLOOKUP(D54, リスト!$B$2:$D$31, 3, FALSE))</f>
        <v/>
      </c>
      <c r="AB54" s="26"/>
      <c r="AC54" s="26"/>
      <c r="AD54" s="26"/>
      <c r="AE54" s="26"/>
      <c r="AF54" s="26"/>
      <c r="AG54" s="26"/>
      <c r="AH54" s="26"/>
      <c r="AI54" s="26"/>
      <c r="AJ54" s="26"/>
      <c r="AK54" s="29">
        <f t="shared" si="4"/>
        <v>0</v>
      </c>
      <c r="AL54" s="30">
        <f t="shared" si="5"/>
        <v>0</v>
      </c>
      <c r="AM54" s="31">
        <f t="shared" si="11"/>
        <v>0</v>
      </c>
      <c r="AN54" s="32">
        <f t="shared" si="11"/>
        <v>0</v>
      </c>
      <c r="AO54" s="33"/>
      <c r="AP54" s="34"/>
      <c r="AQ54" s="34"/>
      <c r="AR54" s="33"/>
      <c r="AS54" s="26"/>
      <c r="AT54" s="26"/>
      <c r="AU54" s="33"/>
      <c r="AV54" s="26"/>
      <c r="AW54" s="40"/>
      <c r="AX54" s="36" t="str">
        <f>IFERROR(VLOOKUP(D54,リスト!$B$2:$E$18,4, FALSE), "")</f>
        <v/>
      </c>
      <c r="AY54" s="37" t="str">
        <f t="shared" si="0"/>
        <v/>
      </c>
      <c r="AZ54" s="38" t="str" cm="1">
        <f t="array" ref="AZ54">IF(ISBLANK(D54),"",IF(ISNUMBER(MATCH(D54,リスト!$B$19:$B$31,0)),IF(COUNTIF(F54:N54,"〇")&gt;1,"error",INDEX(リスト!$B$19:$M$31,MATCH(D54,リスト!$B$19:$B$31,0),IF(COUNTIF(F54:N54,"〇")=0,4,MATCH("〇",F54:N54,0)+3))),AX54*AY54))</f>
        <v/>
      </c>
      <c r="BA54" s="39">
        <f t="shared" si="1"/>
        <v>0</v>
      </c>
      <c r="BB54" s="39">
        <f t="shared" si="7"/>
        <v>0</v>
      </c>
      <c r="BC54" s="39">
        <f t="shared" si="8"/>
        <v>0</v>
      </c>
      <c r="BD54" s="39">
        <f t="shared" si="9"/>
        <v>0</v>
      </c>
      <c r="BE54" s="39">
        <f t="shared" si="10"/>
        <v>0</v>
      </c>
    </row>
    <row r="55" spans="2:57" ht="30" customHeight="1" x14ac:dyDescent="0.2">
      <c r="B55" s="43">
        <v>47</v>
      </c>
      <c r="C55" s="24"/>
      <c r="D55" s="24"/>
      <c r="E55" s="25"/>
      <c r="F55" s="26"/>
      <c r="G55" s="26"/>
      <c r="H55" s="26"/>
      <c r="I55" s="26"/>
      <c r="J55" s="26"/>
      <c r="K55" s="26"/>
      <c r="L55" s="26"/>
      <c r="M55" s="26"/>
      <c r="N55" s="27"/>
      <c r="O55" s="28" t="str">
        <f>IF(D55="", "", IF(COUNTIF(リスト!$B$2:$D$31, D55)&gt;=1, "光熱費", ""))</f>
        <v/>
      </c>
      <c r="P55" s="26"/>
      <c r="Q55" s="26"/>
      <c r="R55" s="26"/>
      <c r="S55" s="26"/>
      <c r="T55" s="26"/>
      <c r="U55" s="26"/>
      <c r="V55" s="26"/>
      <c r="W55" s="26"/>
      <c r="X55" s="26"/>
      <c r="Y55" s="29">
        <f t="shared" si="2"/>
        <v>0</v>
      </c>
      <c r="Z55" s="30">
        <f t="shared" si="3"/>
        <v>0</v>
      </c>
      <c r="AA55" s="28" t="str">
        <f>IF(D55="", "", VLOOKUP(D55, リスト!$B$2:$D$31, 3, FALSE))</f>
        <v/>
      </c>
      <c r="AB55" s="26"/>
      <c r="AC55" s="26"/>
      <c r="AD55" s="26"/>
      <c r="AE55" s="26"/>
      <c r="AF55" s="26"/>
      <c r="AG55" s="26"/>
      <c r="AH55" s="26"/>
      <c r="AI55" s="26"/>
      <c r="AJ55" s="26"/>
      <c r="AK55" s="29">
        <f t="shared" si="4"/>
        <v>0</v>
      </c>
      <c r="AL55" s="30">
        <f t="shared" si="5"/>
        <v>0</v>
      </c>
      <c r="AM55" s="31">
        <f t="shared" si="11"/>
        <v>0</v>
      </c>
      <c r="AN55" s="32">
        <f t="shared" si="11"/>
        <v>0</v>
      </c>
      <c r="AO55" s="33"/>
      <c r="AP55" s="34"/>
      <c r="AQ55" s="34"/>
      <c r="AR55" s="33"/>
      <c r="AS55" s="26"/>
      <c r="AT55" s="26"/>
      <c r="AU55" s="33"/>
      <c r="AV55" s="26"/>
      <c r="AW55" s="40"/>
      <c r="AX55" s="36" t="str">
        <f>IFERROR(VLOOKUP(D55,リスト!$B$2:$E$18,4, FALSE), "")</f>
        <v/>
      </c>
      <c r="AY55" s="37" t="str">
        <f t="shared" si="0"/>
        <v/>
      </c>
      <c r="AZ55" s="38" t="str" cm="1">
        <f t="array" ref="AZ55">IF(ISBLANK(D55),"",IF(ISNUMBER(MATCH(D55,リスト!$B$19:$B$31,0)),IF(COUNTIF(F55:N55,"〇")&gt;1,"error",INDEX(リスト!$B$19:$M$31,MATCH(D55,リスト!$B$19:$B$31,0),IF(COUNTIF(F55:N55,"〇")=0,4,MATCH("〇",F55:N55,0)+3))),AX55*AY55))</f>
        <v/>
      </c>
      <c r="BA55" s="39">
        <f t="shared" si="1"/>
        <v>0</v>
      </c>
      <c r="BB55" s="39">
        <f t="shared" si="7"/>
        <v>0</v>
      </c>
      <c r="BC55" s="39">
        <f t="shared" si="8"/>
        <v>0</v>
      </c>
      <c r="BD55" s="39">
        <f t="shared" si="9"/>
        <v>0</v>
      </c>
      <c r="BE55" s="39">
        <f t="shared" si="10"/>
        <v>0</v>
      </c>
    </row>
    <row r="56" spans="2:57" ht="30" customHeight="1" x14ac:dyDescent="0.2">
      <c r="B56" s="43">
        <v>48</v>
      </c>
      <c r="C56" s="24"/>
      <c r="D56" s="24"/>
      <c r="E56" s="25"/>
      <c r="F56" s="26"/>
      <c r="G56" s="26"/>
      <c r="H56" s="26"/>
      <c r="I56" s="26"/>
      <c r="J56" s="26"/>
      <c r="K56" s="26"/>
      <c r="L56" s="26"/>
      <c r="M56" s="26"/>
      <c r="N56" s="27"/>
      <c r="O56" s="28" t="str">
        <f>IF(D56="", "", IF(COUNTIF(リスト!$B$2:$D$31, D56)&gt;=1, "光熱費", ""))</f>
        <v/>
      </c>
      <c r="P56" s="26"/>
      <c r="Q56" s="26"/>
      <c r="R56" s="26"/>
      <c r="S56" s="26"/>
      <c r="T56" s="26"/>
      <c r="U56" s="26"/>
      <c r="V56" s="26"/>
      <c r="W56" s="26"/>
      <c r="X56" s="26"/>
      <c r="Y56" s="29">
        <f t="shared" si="2"/>
        <v>0</v>
      </c>
      <c r="Z56" s="30">
        <f t="shared" si="3"/>
        <v>0</v>
      </c>
      <c r="AA56" s="28" t="str">
        <f>IF(D56="", "", VLOOKUP(D56, リスト!$B$2:$D$31, 3, FALSE))</f>
        <v/>
      </c>
      <c r="AB56" s="26"/>
      <c r="AC56" s="26"/>
      <c r="AD56" s="26"/>
      <c r="AE56" s="26"/>
      <c r="AF56" s="26"/>
      <c r="AG56" s="26"/>
      <c r="AH56" s="26"/>
      <c r="AI56" s="26"/>
      <c r="AJ56" s="26"/>
      <c r="AK56" s="29">
        <f t="shared" si="4"/>
        <v>0</v>
      </c>
      <c r="AL56" s="30">
        <f t="shared" si="5"/>
        <v>0</v>
      </c>
      <c r="AM56" s="31">
        <f t="shared" si="11"/>
        <v>0</v>
      </c>
      <c r="AN56" s="32">
        <f t="shared" si="11"/>
        <v>0</v>
      </c>
      <c r="AO56" s="33"/>
      <c r="AP56" s="34"/>
      <c r="AQ56" s="34"/>
      <c r="AR56" s="33"/>
      <c r="AS56" s="26"/>
      <c r="AT56" s="26"/>
      <c r="AU56" s="33"/>
      <c r="AV56" s="26"/>
      <c r="AW56" s="40"/>
      <c r="AX56" s="36" t="str">
        <f>IFERROR(VLOOKUP(D56,リスト!$B$2:$E$18,4, FALSE), "")</f>
        <v/>
      </c>
      <c r="AY56" s="37" t="str">
        <f t="shared" si="0"/>
        <v/>
      </c>
      <c r="AZ56" s="38" t="str" cm="1">
        <f t="array" ref="AZ56">IF(ISBLANK(D56),"",IF(ISNUMBER(MATCH(D56,リスト!$B$19:$B$31,0)),IF(COUNTIF(F56:N56,"〇")&gt;1,"error",INDEX(リスト!$B$19:$M$31,MATCH(D56,リスト!$B$19:$B$31,0),IF(COUNTIF(F56:N56,"〇")=0,4,MATCH("〇",F56:N56,0)+3))),AX56*AY56))</f>
        <v/>
      </c>
      <c r="BA56" s="39">
        <f t="shared" si="1"/>
        <v>0</v>
      </c>
      <c r="BB56" s="39">
        <f t="shared" si="7"/>
        <v>0</v>
      </c>
      <c r="BC56" s="39">
        <f t="shared" si="8"/>
        <v>0</v>
      </c>
      <c r="BD56" s="39">
        <f t="shared" si="9"/>
        <v>0</v>
      </c>
      <c r="BE56" s="39">
        <f t="shared" si="10"/>
        <v>0</v>
      </c>
    </row>
    <row r="57" spans="2:57" ht="30" customHeight="1" x14ac:dyDescent="0.2">
      <c r="B57" s="43">
        <v>49</v>
      </c>
      <c r="C57" s="24"/>
      <c r="D57" s="24"/>
      <c r="E57" s="25"/>
      <c r="F57" s="26"/>
      <c r="G57" s="26"/>
      <c r="H57" s="26"/>
      <c r="I57" s="26"/>
      <c r="J57" s="26"/>
      <c r="K57" s="26"/>
      <c r="L57" s="26"/>
      <c r="M57" s="26"/>
      <c r="N57" s="27"/>
      <c r="O57" s="28" t="str">
        <f>IF(D57="", "", IF(COUNTIF(リスト!$B$2:$D$31, D57)&gt;=1, "光熱費", ""))</f>
        <v/>
      </c>
      <c r="P57" s="26"/>
      <c r="Q57" s="26"/>
      <c r="R57" s="26"/>
      <c r="S57" s="26"/>
      <c r="T57" s="26"/>
      <c r="U57" s="26"/>
      <c r="V57" s="26"/>
      <c r="W57" s="26"/>
      <c r="X57" s="26"/>
      <c r="Y57" s="29">
        <f t="shared" si="2"/>
        <v>0</v>
      </c>
      <c r="Z57" s="30">
        <f t="shared" si="3"/>
        <v>0</v>
      </c>
      <c r="AA57" s="28" t="str">
        <f>IF(D57="", "", VLOOKUP(D57, リスト!$B$2:$D$31, 3, FALSE))</f>
        <v/>
      </c>
      <c r="AB57" s="26"/>
      <c r="AC57" s="26"/>
      <c r="AD57" s="26"/>
      <c r="AE57" s="26"/>
      <c r="AF57" s="26"/>
      <c r="AG57" s="26"/>
      <c r="AH57" s="26"/>
      <c r="AI57" s="26"/>
      <c r="AJ57" s="26"/>
      <c r="AK57" s="29">
        <f t="shared" si="4"/>
        <v>0</v>
      </c>
      <c r="AL57" s="30">
        <f t="shared" si="5"/>
        <v>0</v>
      </c>
      <c r="AM57" s="31">
        <f t="shared" si="11"/>
        <v>0</v>
      </c>
      <c r="AN57" s="32">
        <f t="shared" si="11"/>
        <v>0</v>
      </c>
      <c r="AO57" s="33"/>
      <c r="AP57" s="34"/>
      <c r="AQ57" s="34"/>
      <c r="AR57" s="33"/>
      <c r="AS57" s="26"/>
      <c r="AT57" s="26"/>
      <c r="AU57" s="33"/>
      <c r="AV57" s="26"/>
      <c r="AW57" s="40"/>
      <c r="AX57" s="36" t="str">
        <f>IFERROR(VLOOKUP(D57,リスト!$B$2:$E$18,4, FALSE), "")</f>
        <v/>
      </c>
      <c r="AY57" s="37" t="str">
        <f t="shared" si="0"/>
        <v/>
      </c>
      <c r="AZ57" s="38" t="str" cm="1">
        <f t="array" ref="AZ57">IF(ISBLANK(D57),"",IF(ISNUMBER(MATCH(D57,リスト!$B$19:$B$31,0)),IF(COUNTIF(F57:N57,"〇")&gt;1,"error",INDEX(リスト!$B$19:$M$31,MATCH(D57,リスト!$B$19:$B$31,0),IF(COUNTIF(F57:N57,"〇")=0,4,MATCH("〇",F57:N57,0)+3))),AX57*AY57))</f>
        <v/>
      </c>
      <c r="BA57" s="39">
        <f t="shared" si="1"/>
        <v>0</v>
      </c>
      <c r="BB57" s="39">
        <f t="shared" si="7"/>
        <v>0</v>
      </c>
      <c r="BC57" s="39">
        <f t="shared" si="8"/>
        <v>0</v>
      </c>
      <c r="BD57" s="39">
        <f t="shared" si="9"/>
        <v>0</v>
      </c>
      <c r="BE57" s="39">
        <f t="shared" si="10"/>
        <v>0</v>
      </c>
    </row>
    <row r="58" spans="2:57" ht="30" customHeight="1" x14ac:dyDescent="0.2">
      <c r="B58" s="43">
        <v>50</v>
      </c>
      <c r="C58" s="24"/>
      <c r="D58" s="24"/>
      <c r="E58" s="25"/>
      <c r="F58" s="26"/>
      <c r="G58" s="26"/>
      <c r="H58" s="26"/>
      <c r="I58" s="26"/>
      <c r="J58" s="26"/>
      <c r="K58" s="26"/>
      <c r="L58" s="26"/>
      <c r="M58" s="26"/>
      <c r="N58" s="27"/>
      <c r="O58" s="28" t="str">
        <f>IF(D58="", "", IF(COUNTIF(リスト!$B$2:$D$31, D58)&gt;=1, "光熱費", ""))</f>
        <v/>
      </c>
      <c r="P58" s="26"/>
      <c r="Q58" s="26"/>
      <c r="R58" s="26"/>
      <c r="S58" s="26"/>
      <c r="T58" s="26"/>
      <c r="U58" s="26"/>
      <c r="V58" s="26"/>
      <c r="W58" s="26"/>
      <c r="X58" s="26"/>
      <c r="Y58" s="29">
        <f t="shared" si="2"/>
        <v>0</v>
      </c>
      <c r="Z58" s="30">
        <f t="shared" si="3"/>
        <v>0</v>
      </c>
      <c r="AA58" s="28" t="str">
        <f>IF(D58="", "", VLOOKUP(D58, リスト!$B$2:$D$31, 3, FALSE))</f>
        <v/>
      </c>
      <c r="AB58" s="26"/>
      <c r="AC58" s="26"/>
      <c r="AD58" s="26"/>
      <c r="AE58" s="26"/>
      <c r="AF58" s="26"/>
      <c r="AG58" s="26"/>
      <c r="AH58" s="26"/>
      <c r="AI58" s="26"/>
      <c r="AJ58" s="26"/>
      <c r="AK58" s="29">
        <f t="shared" si="4"/>
        <v>0</v>
      </c>
      <c r="AL58" s="30">
        <f t="shared" si="5"/>
        <v>0</v>
      </c>
      <c r="AM58" s="31">
        <f t="shared" si="11"/>
        <v>0</v>
      </c>
      <c r="AN58" s="32">
        <f t="shared" si="11"/>
        <v>0</v>
      </c>
      <c r="AO58" s="33"/>
      <c r="AP58" s="34"/>
      <c r="AQ58" s="34"/>
      <c r="AR58" s="33"/>
      <c r="AS58" s="26"/>
      <c r="AT58" s="26"/>
      <c r="AU58" s="33"/>
      <c r="AV58" s="26"/>
      <c r="AW58" s="40"/>
      <c r="AX58" s="36" t="str">
        <f>IFERROR(VLOOKUP(D58,リスト!$B$2:$E$18,4, FALSE), "")</f>
        <v/>
      </c>
      <c r="AY58" s="37" t="str">
        <f t="shared" si="0"/>
        <v/>
      </c>
      <c r="AZ58" s="38" t="str" cm="1">
        <f t="array" ref="AZ58">IF(ISBLANK(D58),"",IF(ISNUMBER(MATCH(D58,リスト!$B$19:$B$31,0)),IF(COUNTIF(F58:N58,"〇")&gt;1,"error",INDEX(リスト!$B$19:$M$31,MATCH(D58,リスト!$B$19:$B$31,0),IF(COUNTIF(F58:N58,"〇")=0,4,MATCH("〇",F58:N58,0)+3))),AX58*AY58))</f>
        <v/>
      </c>
      <c r="BA58" s="39">
        <f t="shared" si="1"/>
        <v>0</v>
      </c>
      <c r="BB58" s="39">
        <f t="shared" si="7"/>
        <v>0</v>
      </c>
      <c r="BC58" s="39">
        <f t="shared" si="8"/>
        <v>0</v>
      </c>
      <c r="BD58" s="39">
        <f t="shared" si="9"/>
        <v>0</v>
      </c>
      <c r="BE58" s="39">
        <f t="shared" si="10"/>
        <v>0</v>
      </c>
    </row>
    <row r="59" spans="2:57" ht="30" customHeight="1" x14ac:dyDescent="0.2">
      <c r="B59" s="43">
        <v>51</v>
      </c>
      <c r="C59" s="24"/>
      <c r="D59" s="24"/>
      <c r="E59" s="25"/>
      <c r="F59" s="26"/>
      <c r="G59" s="26"/>
      <c r="H59" s="26"/>
      <c r="I59" s="26"/>
      <c r="J59" s="26"/>
      <c r="K59" s="26"/>
      <c r="L59" s="26"/>
      <c r="M59" s="26"/>
      <c r="N59" s="27"/>
      <c r="O59" s="28" t="str">
        <f>IF(D59="", "", IF(COUNTIF(リスト!$B$2:$D$31, D59)&gt;=1, "光熱費", ""))</f>
        <v/>
      </c>
      <c r="P59" s="26"/>
      <c r="Q59" s="26"/>
      <c r="R59" s="26"/>
      <c r="S59" s="26"/>
      <c r="T59" s="26"/>
      <c r="U59" s="26"/>
      <c r="V59" s="26"/>
      <c r="W59" s="26"/>
      <c r="X59" s="26"/>
      <c r="Y59" s="29">
        <f t="shared" si="2"/>
        <v>0</v>
      </c>
      <c r="Z59" s="30">
        <f t="shared" si="3"/>
        <v>0</v>
      </c>
      <c r="AA59" s="28" t="str">
        <f>IF(D59="", "", VLOOKUP(D59, リスト!$B$2:$D$31, 3, FALSE))</f>
        <v/>
      </c>
      <c r="AB59" s="26"/>
      <c r="AC59" s="26"/>
      <c r="AD59" s="26"/>
      <c r="AE59" s="26"/>
      <c r="AF59" s="26"/>
      <c r="AG59" s="26"/>
      <c r="AH59" s="26"/>
      <c r="AI59" s="26"/>
      <c r="AJ59" s="26"/>
      <c r="AK59" s="29">
        <f t="shared" si="4"/>
        <v>0</v>
      </c>
      <c r="AL59" s="30">
        <f t="shared" si="5"/>
        <v>0</v>
      </c>
      <c r="AM59" s="31">
        <f t="shared" si="11"/>
        <v>0</v>
      </c>
      <c r="AN59" s="32">
        <f t="shared" si="11"/>
        <v>0</v>
      </c>
      <c r="AO59" s="33"/>
      <c r="AP59" s="34"/>
      <c r="AQ59" s="34"/>
      <c r="AR59" s="33"/>
      <c r="AS59" s="26"/>
      <c r="AT59" s="26"/>
      <c r="AU59" s="33"/>
      <c r="AV59" s="26"/>
      <c r="AW59" s="40"/>
      <c r="AX59" s="36" t="str">
        <f>IFERROR(VLOOKUP(D59,リスト!$B$2:$E$18,4, FALSE), "")</f>
        <v/>
      </c>
      <c r="AY59" s="37" t="str">
        <f t="shared" si="0"/>
        <v/>
      </c>
      <c r="AZ59" s="38" t="str" cm="1">
        <f t="array" ref="AZ59">IF(ISBLANK(D59),"",IF(ISNUMBER(MATCH(D59,リスト!$B$19:$B$31,0)),IF(COUNTIF(F59:N59,"〇")&gt;1,"error",INDEX(リスト!$B$19:$M$31,MATCH(D59,リスト!$B$19:$B$31,0),IF(COUNTIF(F59:N59,"〇")=0,4,MATCH("〇",F59:N59,0)+3))),AX59*AY59))</f>
        <v/>
      </c>
      <c r="BA59" s="39">
        <f t="shared" si="1"/>
        <v>0</v>
      </c>
      <c r="BB59" s="39">
        <f t="shared" si="7"/>
        <v>0</v>
      </c>
      <c r="BC59" s="39">
        <f t="shared" si="8"/>
        <v>0</v>
      </c>
      <c r="BD59" s="39">
        <f t="shared" si="9"/>
        <v>0</v>
      </c>
      <c r="BE59" s="39">
        <f t="shared" si="10"/>
        <v>0</v>
      </c>
    </row>
    <row r="60" spans="2:57" ht="30" customHeight="1" x14ac:dyDescent="0.2">
      <c r="B60" s="43">
        <v>52</v>
      </c>
      <c r="C60" s="24"/>
      <c r="D60" s="24"/>
      <c r="E60" s="25"/>
      <c r="F60" s="26"/>
      <c r="G60" s="26"/>
      <c r="H60" s="26"/>
      <c r="I60" s="26"/>
      <c r="J60" s="26"/>
      <c r="K60" s="26"/>
      <c r="L60" s="26"/>
      <c r="M60" s="26"/>
      <c r="N60" s="27"/>
      <c r="O60" s="28" t="str">
        <f>IF(D60="", "", IF(COUNTIF(リスト!$B$2:$D$31, D60)&gt;=1, "光熱費", ""))</f>
        <v/>
      </c>
      <c r="P60" s="26"/>
      <c r="Q60" s="26"/>
      <c r="R60" s="26"/>
      <c r="S60" s="26"/>
      <c r="T60" s="26"/>
      <c r="U60" s="26"/>
      <c r="V60" s="26"/>
      <c r="W60" s="26"/>
      <c r="X60" s="26"/>
      <c r="Y60" s="29">
        <f t="shared" si="2"/>
        <v>0</v>
      </c>
      <c r="Z60" s="30">
        <f t="shared" si="3"/>
        <v>0</v>
      </c>
      <c r="AA60" s="28" t="str">
        <f>IF(D60="", "", VLOOKUP(D60, リスト!$B$2:$D$31, 3, FALSE))</f>
        <v/>
      </c>
      <c r="AB60" s="26"/>
      <c r="AC60" s="26"/>
      <c r="AD60" s="26"/>
      <c r="AE60" s="26"/>
      <c r="AF60" s="26"/>
      <c r="AG60" s="26"/>
      <c r="AH60" s="26"/>
      <c r="AI60" s="26"/>
      <c r="AJ60" s="26"/>
      <c r="AK60" s="29">
        <f t="shared" si="4"/>
        <v>0</v>
      </c>
      <c r="AL60" s="30">
        <f t="shared" si="5"/>
        <v>0</v>
      </c>
      <c r="AM60" s="31">
        <f t="shared" si="11"/>
        <v>0</v>
      </c>
      <c r="AN60" s="32">
        <f t="shared" si="11"/>
        <v>0</v>
      </c>
      <c r="AO60" s="33"/>
      <c r="AP60" s="34"/>
      <c r="AQ60" s="34"/>
      <c r="AR60" s="33"/>
      <c r="AS60" s="26"/>
      <c r="AT60" s="26"/>
      <c r="AU60" s="33"/>
      <c r="AV60" s="26"/>
      <c r="AW60" s="40"/>
      <c r="AX60" s="36" t="str">
        <f>IFERROR(VLOOKUP(D60,リスト!$B$2:$E$18,4, FALSE), "")</f>
        <v/>
      </c>
      <c r="AY60" s="37" t="str">
        <f t="shared" si="0"/>
        <v/>
      </c>
      <c r="AZ60" s="38" t="str" cm="1">
        <f t="array" ref="AZ60">IF(ISBLANK(D60),"",IF(ISNUMBER(MATCH(D60,リスト!$B$19:$B$31,0)),IF(COUNTIF(F60:N60,"〇")&gt;1,"error",INDEX(リスト!$B$19:$M$31,MATCH(D60,リスト!$B$19:$B$31,0),IF(COUNTIF(F60:N60,"〇")=0,4,MATCH("〇",F60:N60,0)+3))),AX60*AY60))</f>
        <v/>
      </c>
      <c r="BA60" s="39">
        <f t="shared" si="1"/>
        <v>0</v>
      </c>
      <c r="BB60" s="39">
        <f t="shared" si="7"/>
        <v>0</v>
      </c>
      <c r="BC60" s="39">
        <f t="shared" si="8"/>
        <v>0</v>
      </c>
      <c r="BD60" s="39">
        <f t="shared" si="9"/>
        <v>0</v>
      </c>
      <c r="BE60" s="39">
        <f t="shared" si="10"/>
        <v>0</v>
      </c>
    </row>
    <row r="61" spans="2:57" ht="30" customHeight="1" x14ac:dyDescent="0.2">
      <c r="B61" s="43">
        <v>53</v>
      </c>
      <c r="C61" s="24"/>
      <c r="D61" s="24"/>
      <c r="E61" s="25"/>
      <c r="F61" s="26"/>
      <c r="G61" s="26"/>
      <c r="H61" s="26"/>
      <c r="I61" s="26"/>
      <c r="J61" s="26"/>
      <c r="K61" s="26"/>
      <c r="L61" s="26"/>
      <c r="M61" s="26"/>
      <c r="N61" s="27"/>
      <c r="O61" s="28" t="str">
        <f>IF(D61="", "", IF(COUNTIF(リスト!$B$2:$D$31, D61)&gt;=1, "光熱費", ""))</f>
        <v/>
      </c>
      <c r="P61" s="26"/>
      <c r="Q61" s="26"/>
      <c r="R61" s="26"/>
      <c r="S61" s="26"/>
      <c r="T61" s="26"/>
      <c r="U61" s="26"/>
      <c r="V61" s="26"/>
      <c r="W61" s="26"/>
      <c r="X61" s="26"/>
      <c r="Y61" s="29">
        <f t="shared" si="2"/>
        <v>0</v>
      </c>
      <c r="Z61" s="30">
        <f t="shared" si="3"/>
        <v>0</v>
      </c>
      <c r="AA61" s="28" t="str">
        <f>IF(D61="", "", VLOOKUP(D61, リスト!$B$2:$D$31, 3, FALSE))</f>
        <v/>
      </c>
      <c r="AB61" s="26"/>
      <c r="AC61" s="26"/>
      <c r="AD61" s="26"/>
      <c r="AE61" s="26"/>
      <c r="AF61" s="26"/>
      <c r="AG61" s="26"/>
      <c r="AH61" s="26"/>
      <c r="AI61" s="26"/>
      <c r="AJ61" s="26"/>
      <c r="AK61" s="29">
        <f t="shared" si="4"/>
        <v>0</v>
      </c>
      <c r="AL61" s="30">
        <f t="shared" si="5"/>
        <v>0</v>
      </c>
      <c r="AM61" s="31">
        <f t="shared" si="11"/>
        <v>0</v>
      </c>
      <c r="AN61" s="32">
        <f t="shared" si="11"/>
        <v>0</v>
      </c>
      <c r="AO61" s="33"/>
      <c r="AP61" s="34"/>
      <c r="AQ61" s="34"/>
      <c r="AR61" s="33"/>
      <c r="AS61" s="26"/>
      <c r="AT61" s="26"/>
      <c r="AU61" s="33"/>
      <c r="AV61" s="26"/>
      <c r="AW61" s="40"/>
      <c r="AX61" s="36" t="str">
        <f>IFERROR(VLOOKUP(D61,リスト!$B$2:$E$18,4, FALSE), "")</f>
        <v/>
      </c>
      <c r="AY61" s="37" t="str">
        <f t="shared" si="0"/>
        <v/>
      </c>
      <c r="AZ61" s="38" t="str" cm="1">
        <f t="array" ref="AZ61">IF(ISBLANK(D61),"",IF(ISNUMBER(MATCH(D61,リスト!$B$19:$B$31,0)),IF(COUNTIF(F61:N61,"〇")&gt;1,"error",INDEX(リスト!$B$19:$M$31,MATCH(D61,リスト!$B$19:$B$31,0),IF(COUNTIF(F61:N61,"〇")=0,4,MATCH("〇",F61:N61,0)+3))),AX61*AY61))</f>
        <v/>
      </c>
      <c r="BA61" s="39">
        <f t="shared" si="1"/>
        <v>0</v>
      </c>
      <c r="BB61" s="39">
        <f t="shared" si="7"/>
        <v>0</v>
      </c>
      <c r="BC61" s="39">
        <f t="shared" si="8"/>
        <v>0</v>
      </c>
      <c r="BD61" s="39">
        <f t="shared" si="9"/>
        <v>0</v>
      </c>
      <c r="BE61" s="39">
        <f t="shared" si="10"/>
        <v>0</v>
      </c>
    </row>
    <row r="62" spans="2:57" ht="30" customHeight="1" x14ac:dyDescent="0.2">
      <c r="B62" s="43">
        <v>54</v>
      </c>
      <c r="C62" s="24"/>
      <c r="D62" s="24"/>
      <c r="E62" s="25"/>
      <c r="F62" s="26"/>
      <c r="G62" s="26"/>
      <c r="H62" s="26"/>
      <c r="I62" s="26"/>
      <c r="J62" s="26"/>
      <c r="K62" s="26"/>
      <c r="L62" s="26"/>
      <c r="M62" s="26"/>
      <c r="N62" s="27"/>
      <c r="O62" s="28" t="str">
        <f>IF(D62="", "", IF(COUNTIF(リスト!$B$2:$D$31, D62)&gt;=1, "光熱費", ""))</f>
        <v/>
      </c>
      <c r="P62" s="26"/>
      <c r="Q62" s="26"/>
      <c r="R62" s="26"/>
      <c r="S62" s="26"/>
      <c r="T62" s="26"/>
      <c r="U62" s="26"/>
      <c r="V62" s="26"/>
      <c r="W62" s="26"/>
      <c r="X62" s="26"/>
      <c r="Y62" s="29">
        <f t="shared" si="2"/>
        <v>0</v>
      </c>
      <c r="Z62" s="30">
        <f t="shared" si="3"/>
        <v>0</v>
      </c>
      <c r="AA62" s="28" t="str">
        <f>IF(D62="", "", VLOOKUP(D62, リスト!$B$2:$D$31, 3, FALSE))</f>
        <v/>
      </c>
      <c r="AB62" s="26"/>
      <c r="AC62" s="26"/>
      <c r="AD62" s="26"/>
      <c r="AE62" s="26"/>
      <c r="AF62" s="26"/>
      <c r="AG62" s="26"/>
      <c r="AH62" s="26"/>
      <c r="AI62" s="26"/>
      <c r="AJ62" s="26"/>
      <c r="AK62" s="29">
        <f t="shared" si="4"/>
        <v>0</v>
      </c>
      <c r="AL62" s="30">
        <f t="shared" si="5"/>
        <v>0</v>
      </c>
      <c r="AM62" s="31">
        <f t="shared" si="11"/>
        <v>0</v>
      </c>
      <c r="AN62" s="32">
        <f t="shared" si="11"/>
        <v>0</v>
      </c>
      <c r="AO62" s="33"/>
      <c r="AP62" s="34"/>
      <c r="AQ62" s="34"/>
      <c r="AR62" s="33"/>
      <c r="AS62" s="26"/>
      <c r="AT62" s="26"/>
      <c r="AU62" s="33"/>
      <c r="AV62" s="26"/>
      <c r="AW62" s="40"/>
      <c r="AX62" s="36" t="str">
        <f>IFERROR(VLOOKUP(D62,リスト!$B$2:$E$18,4, FALSE), "")</f>
        <v/>
      </c>
      <c r="AY62" s="37" t="str">
        <f t="shared" si="0"/>
        <v/>
      </c>
      <c r="AZ62" s="38" t="str" cm="1">
        <f t="array" ref="AZ62">IF(ISBLANK(D62),"",IF(ISNUMBER(MATCH(D62,リスト!$B$19:$B$31,0)),IF(COUNTIF(F62:N62,"〇")&gt;1,"error",INDEX(リスト!$B$19:$M$31,MATCH(D62,リスト!$B$19:$B$31,0),IF(COUNTIF(F62:N62,"〇")=0,4,MATCH("〇",F62:N62,0)+3))),AX62*AY62))</f>
        <v/>
      </c>
      <c r="BA62" s="39">
        <f t="shared" si="1"/>
        <v>0</v>
      </c>
      <c r="BB62" s="39">
        <f t="shared" si="7"/>
        <v>0</v>
      </c>
      <c r="BC62" s="39">
        <f t="shared" si="8"/>
        <v>0</v>
      </c>
      <c r="BD62" s="39">
        <f t="shared" si="9"/>
        <v>0</v>
      </c>
      <c r="BE62" s="39">
        <f t="shared" si="10"/>
        <v>0</v>
      </c>
    </row>
    <row r="63" spans="2:57" ht="30" customHeight="1" x14ac:dyDescent="0.2">
      <c r="B63" s="43">
        <v>55</v>
      </c>
      <c r="C63" s="24"/>
      <c r="D63" s="24"/>
      <c r="E63" s="25"/>
      <c r="F63" s="26"/>
      <c r="G63" s="26"/>
      <c r="H63" s="26"/>
      <c r="I63" s="26"/>
      <c r="J63" s="26"/>
      <c r="K63" s="26"/>
      <c r="L63" s="26"/>
      <c r="M63" s="26"/>
      <c r="N63" s="27"/>
      <c r="O63" s="28" t="str">
        <f>IF(D63="", "", IF(COUNTIF(リスト!$B$2:$D$31, D63)&gt;=1, "光熱費", ""))</f>
        <v/>
      </c>
      <c r="P63" s="26"/>
      <c r="Q63" s="26"/>
      <c r="R63" s="26"/>
      <c r="S63" s="26"/>
      <c r="T63" s="26"/>
      <c r="U63" s="26"/>
      <c r="V63" s="26"/>
      <c r="W63" s="26"/>
      <c r="X63" s="26"/>
      <c r="Y63" s="29">
        <f t="shared" si="2"/>
        <v>0</v>
      </c>
      <c r="Z63" s="30">
        <f t="shared" si="3"/>
        <v>0</v>
      </c>
      <c r="AA63" s="28" t="str">
        <f>IF(D63="", "", VLOOKUP(D63, リスト!$B$2:$D$31, 3, FALSE))</f>
        <v/>
      </c>
      <c r="AB63" s="26"/>
      <c r="AC63" s="26"/>
      <c r="AD63" s="26"/>
      <c r="AE63" s="26"/>
      <c r="AF63" s="26"/>
      <c r="AG63" s="26"/>
      <c r="AH63" s="26"/>
      <c r="AI63" s="26"/>
      <c r="AJ63" s="26"/>
      <c r="AK63" s="29">
        <f t="shared" si="4"/>
        <v>0</v>
      </c>
      <c r="AL63" s="30">
        <f t="shared" si="5"/>
        <v>0</v>
      </c>
      <c r="AM63" s="31">
        <f t="shared" si="11"/>
        <v>0</v>
      </c>
      <c r="AN63" s="32">
        <f t="shared" si="11"/>
        <v>0</v>
      </c>
      <c r="AO63" s="33"/>
      <c r="AP63" s="34"/>
      <c r="AQ63" s="34"/>
      <c r="AR63" s="33"/>
      <c r="AS63" s="26"/>
      <c r="AT63" s="26"/>
      <c r="AU63" s="33"/>
      <c r="AV63" s="26"/>
      <c r="AW63" s="40"/>
      <c r="AX63" s="36" t="str">
        <f>IFERROR(VLOOKUP(D63,リスト!$B$2:$E$18,4, FALSE), "")</f>
        <v/>
      </c>
      <c r="AY63" s="37" t="str">
        <f t="shared" si="0"/>
        <v/>
      </c>
      <c r="AZ63" s="38" t="str" cm="1">
        <f t="array" ref="AZ63">IF(ISBLANK(D63),"",IF(ISNUMBER(MATCH(D63,リスト!$B$19:$B$31,0)),IF(COUNTIF(F63:N63,"〇")&gt;1,"error",INDEX(リスト!$B$19:$M$31,MATCH(D63,リスト!$B$19:$B$31,0),IF(COUNTIF(F63:N63,"〇")=0,4,MATCH("〇",F63:N63,0)+3))),AX63*AY63))</f>
        <v/>
      </c>
      <c r="BA63" s="39">
        <f t="shared" si="1"/>
        <v>0</v>
      </c>
      <c r="BB63" s="39">
        <f t="shared" si="7"/>
        <v>0</v>
      </c>
      <c r="BC63" s="39">
        <f t="shared" si="8"/>
        <v>0</v>
      </c>
      <c r="BD63" s="39">
        <f t="shared" si="9"/>
        <v>0</v>
      </c>
      <c r="BE63" s="39">
        <f t="shared" si="10"/>
        <v>0</v>
      </c>
    </row>
    <row r="64" spans="2:57" ht="30" customHeight="1" x14ac:dyDescent="0.2">
      <c r="B64" s="43">
        <v>56</v>
      </c>
      <c r="C64" s="24"/>
      <c r="D64" s="24"/>
      <c r="E64" s="25"/>
      <c r="F64" s="26"/>
      <c r="G64" s="26"/>
      <c r="H64" s="26"/>
      <c r="I64" s="26"/>
      <c r="J64" s="26"/>
      <c r="K64" s="26"/>
      <c r="L64" s="26"/>
      <c r="M64" s="26"/>
      <c r="N64" s="27"/>
      <c r="O64" s="28" t="str">
        <f>IF(D64="", "", IF(COUNTIF(リスト!$B$2:$D$31, D64)&gt;=1, "光熱費", ""))</f>
        <v/>
      </c>
      <c r="P64" s="26"/>
      <c r="Q64" s="26"/>
      <c r="R64" s="26"/>
      <c r="S64" s="26"/>
      <c r="T64" s="26"/>
      <c r="U64" s="26"/>
      <c r="V64" s="26"/>
      <c r="W64" s="26"/>
      <c r="X64" s="26"/>
      <c r="Y64" s="29">
        <f t="shared" si="2"/>
        <v>0</v>
      </c>
      <c r="Z64" s="30">
        <f t="shared" si="3"/>
        <v>0</v>
      </c>
      <c r="AA64" s="28" t="str">
        <f>IF(D64="", "", VLOOKUP(D64, リスト!$B$2:$D$31, 3, FALSE))</f>
        <v/>
      </c>
      <c r="AB64" s="26"/>
      <c r="AC64" s="26"/>
      <c r="AD64" s="26"/>
      <c r="AE64" s="26"/>
      <c r="AF64" s="26"/>
      <c r="AG64" s="26"/>
      <c r="AH64" s="26"/>
      <c r="AI64" s="26"/>
      <c r="AJ64" s="26"/>
      <c r="AK64" s="29">
        <f t="shared" si="4"/>
        <v>0</v>
      </c>
      <c r="AL64" s="30">
        <f t="shared" si="5"/>
        <v>0</v>
      </c>
      <c r="AM64" s="31">
        <f t="shared" si="11"/>
        <v>0</v>
      </c>
      <c r="AN64" s="32">
        <f t="shared" si="11"/>
        <v>0</v>
      </c>
      <c r="AO64" s="33"/>
      <c r="AP64" s="34"/>
      <c r="AQ64" s="34"/>
      <c r="AR64" s="33"/>
      <c r="AS64" s="26"/>
      <c r="AT64" s="26"/>
      <c r="AU64" s="33"/>
      <c r="AV64" s="26"/>
      <c r="AW64" s="40"/>
      <c r="AX64" s="36" t="str">
        <f>IFERROR(VLOOKUP(D64,リスト!$B$2:$E$18,4, FALSE), "")</f>
        <v/>
      </c>
      <c r="AY64" s="37" t="str">
        <f t="shared" si="0"/>
        <v/>
      </c>
      <c r="AZ64" s="38" t="str" cm="1">
        <f t="array" ref="AZ64">IF(ISBLANK(D64),"",IF(ISNUMBER(MATCH(D64,リスト!$B$19:$B$31,0)),IF(COUNTIF(F64:N64,"〇")&gt;1,"error",INDEX(リスト!$B$19:$M$31,MATCH(D64,リスト!$B$19:$B$31,0),IF(COUNTIF(F64:N64,"〇")=0,4,MATCH("〇",F64:N64,0)+3))),AX64*AY64))</f>
        <v/>
      </c>
      <c r="BA64" s="39">
        <f t="shared" si="1"/>
        <v>0</v>
      </c>
      <c r="BB64" s="39">
        <f t="shared" si="7"/>
        <v>0</v>
      </c>
      <c r="BC64" s="39">
        <f t="shared" si="8"/>
        <v>0</v>
      </c>
      <c r="BD64" s="39">
        <f t="shared" si="9"/>
        <v>0</v>
      </c>
      <c r="BE64" s="39">
        <f t="shared" si="10"/>
        <v>0</v>
      </c>
    </row>
    <row r="65" spans="2:57" ht="30" customHeight="1" x14ac:dyDescent="0.2">
      <c r="B65" s="43">
        <v>57</v>
      </c>
      <c r="C65" s="24"/>
      <c r="D65" s="24"/>
      <c r="E65" s="25"/>
      <c r="F65" s="26"/>
      <c r="G65" s="26"/>
      <c r="H65" s="26"/>
      <c r="I65" s="26"/>
      <c r="J65" s="26"/>
      <c r="K65" s="26"/>
      <c r="L65" s="26"/>
      <c r="M65" s="26"/>
      <c r="N65" s="27"/>
      <c r="O65" s="28" t="str">
        <f>IF(D65="", "", IF(COUNTIF(リスト!$B$2:$D$31, D65)&gt;=1, "光熱費", ""))</f>
        <v/>
      </c>
      <c r="P65" s="26"/>
      <c r="Q65" s="26"/>
      <c r="R65" s="26"/>
      <c r="S65" s="26"/>
      <c r="T65" s="26"/>
      <c r="U65" s="26"/>
      <c r="V65" s="26"/>
      <c r="W65" s="26"/>
      <c r="X65" s="26"/>
      <c r="Y65" s="29">
        <f t="shared" si="2"/>
        <v>0</v>
      </c>
      <c r="Z65" s="30">
        <f t="shared" si="3"/>
        <v>0</v>
      </c>
      <c r="AA65" s="28" t="str">
        <f>IF(D65="", "", VLOOKUP(D65, リスト!$B$2:$D$31, 3, FALSE))</f>
        <v/>
      </c>
      <c r="AB65" s="26"/>
      <c r="AC65" s="26"/>
      <c r="AD65" s="26"/>
      <c r="AE65" s="26"/>
      <c r="AF65" s="26"/>
      <c r="AG65" s="26"/>
      <c r="AH65" s="26"/>
      <c r="AI65" s="26"/>
      <c r="AJ65" s="26"/>
      <c r="AK65" s="29">
        <f t="shared" si="4"/>
        <v>0</v>
      </c>
      <c r="AL65" s="30">
        <f t="shared" si="5"/>
        <v>0</v>
      </c>
      <c r="AM65" s="31">
        <f t="shared" si="11"/>
        <v>0</v>
      </c>
      <c r="AN65" s="32">
        <f t="shared" si="11"/>
        <v>0</v>
      </c>
      <c r="AO65" s="33"/>
      <c r="AP65" s="34"/>
      <c r="AQ65" s="34"/>
      <c r="AR65" s="33"/>
      <c r="AS65" s="26"/>
      <c r="AT65" s="26"/>
      <c r="AU65" s="33"/>
      <c r="AV65" s="26"/>
      <c r="AW65" s="40"/>
      <c r="AX65" s="36" t="str">
        <f>IFERROR(VLOOKUP(D65,リスト!$B$2:$E$18,4, FALSE), "")</f>
        <v/>
      </c>
      <c r="AY65" s="37" t="str">
        <f t="shared" si="0"/>
        <v/>
      </c>
      <c r="AZ65" s="38" t="str" cm="1">
        <f t="array" ref="AZ65">IF(ISBLANK(D65),"",IF(ISNUMBER(MATCH(D65,リスト!$B$19:$B$31,0)),IF(COUNTIF(F65:N65,"〇")&gt;1,"error",INDEX(リスト!$B$19:$M$31,MATCH(D65,リスト!$B$19:$B$31,0),IF(COUNTIF(F65:N65,"〇")=0,4,MATCH("〇",F65:N65,0)+3))),AX65*AY65))</f>
        <v/>
      </c>
      <c r="BA65" s="39">
        <f t="shared" si="1"/>
        <v>0</v>
      </c>
      <c r="BB65" s="39">
        <f t="shared" si="7"/>
        <v>0</v>
      </c>
      <c r="BC65" s="39">
        <f t="shared" si="8"/>
        <v>0</v>
      </c>
      <c r="BD65" s="39">
        <f t="shared" si="9"/>
        <v>0</v>
      </c>
      <c r="BE65" s="39">
        <f t="shared" si="10"/>
        <v>0</v>
      </c>
    </row>
    <row r="66" spans="2:57" ht="30" customHeight="1" x14ac:dyDescent="0.2">
      <c r="B66" s="43">
        <v>58</v>
      </c>
      <c r="C66" s="24"/>
      <c r="D66" s="24"/>
      <c r="E66" s="25"/>
      <c r="F66" s="26"/>
      <c r="G66" s="26"/>
      <c r="H66" s="26"/>
      <c r="I66" s="26"/>
      <c r="J66" s="26"/>
      <c r="K66" s="26"/>
      <c r="L66" s="26"/>
      <c r="M66" s="26"/>
      <c r="N66" s="27"/>
      <c r="O66" s="28" t="str">
        <f>IF(D66="", "", IF(COUNTIF(リスト!$B$2:$D$31, D66)&gt;=1, "光熱費", ""))</f>
        <v/>
      </c>
      <c r="P66" s="26"/>
      <c r="Q66" s="26"/>
      <c r="R66" s="26"/>
      <c r="S66" s="26"/>
      <c r="T66" s="26"/>
      <c r="U66" s="26"/>
      <c r="V66" s="26"/>
      <c r="W66" s="26"/>
      <c r="X66" s="26"/>
      <c r="Y66" s="29">
        <f t="shared" si="2"/>
        <v>0</v>
      </c>
      <c r="Z66" s="30">
        <f t="shared" si="3"/>
        <v>0</v>
      </c>
      <c r="AA66" s="28" t="str">
        <f>IF(D66="", "", VLOOKUP(D66, リスト!$B$2:$D$31, 3, FALSE))</f>
        <v/>
      </c>
      <c r="AB66" s="26"/>
      <c r="AC66" s="26"/>
      <c r="AD66" s="26"/>
      <c r="AE66" s="26"/>
      <c r="AF66" s="26"/>
      <c r="AG66" s="26"/>
      <c r="AH66" s="26"/>
      <c r="AI66" s="26"/>
      <c r="AJ66" s="26"/>
      <c r="AK66" s="29">
        <f t="shared" si="4"/>
        <v>0</v>
      </c>
      <c r="AL66" s="30">
        <f t="shared" si="5"/>
        <v>0</v>
      </c>
      <c r="AM66" s="31">
        <f t="shared" si="11"/>
        <v>0</v>
      </c>
      <c r="AN66" s="32">
        <f t="shared" si="11"/>
        <v>0</v>
      </c>
      <c r="AO66" s="33"/>
      <c r="AP66" s="34"/>
      <c r="AQ66" s="34"/>
      <c r="AR66" s="33"/>
      <c r="AS66" s="26"/>
      <c r="AT66" s="26"/>
      <c r="AU66" s="33"/>
      <c r="AV66" s="26"/>
      <c r="AW66" s="40"/>
      <c r="AX66" s="36" t="str">
        <f>IFERROR(VLOOKUP(D66,リスト!$B$2:$E$18,4, FALSE), "")</f>
        <v/>
      </c>
      <c r="AY66" s="37" t="str">
        <f t="shared" si="0"/>
        <v/>
      </c>
      <c r="AZ66" s="38" t="str" cm="1">
        <f t="array" ref="AZ66">IF(ISBLANK(D66),"",IF(ISNUMBER(MATCH(D66,リスト!$B$19:$B$31,0)),IF(COUNTIF(F66:N66,"〇")&gt;1,"error",INDEX(リスト!$B$19:$M$31,MATCH(D66,リスト!$B$19:$B$31,0),IF(COUNTIF(F66:N66,"〇")=0,4,MATCH("〇",F66:N66,0)+3))),AX66*AY66))</f>
        <v/>
      </c>
      <c r="BA66" s="39">
        <f t="shared" si="1"/>
        <v>0</v>
      </c>
      <c r="BB66" s="39">
        <f t="shared" si="7"/>
        <v>0</v>
      </c>
      <c r="BC66" s="39">
        <f t="shared" si="8"/>
        <v>0</v>
      </c>
      <c r="BD66" s="39">
        <f t="shared" si="9"/>
        <v>0</v>
      </c>
      <c r="BE66" s="39">
        <f t="shared" si="10"/>
        <v>0</v>
      </c>
    </row>
    <row r="67" spans="2:57" ht="30" customHeight="1" x14ac:dyDescent="0.2">
      <c r="B67" s="43">
        <v>59</v>
      </c>
      <c r="C67" s="24"/>
      <c r="D67" s="24"/>
      <c r="E67" s="25"/>
      <c r="F67" s="26"/>
      <c r="G67" s="26"/>
      <c r="H67" s="26"/>
      <c r="I67" s="26"/>
      <c r="J67" s="26"/>
      <c r="K67" s="26"/>
      <c r="L67" s="26"/>
      <c r="M67" s="26"/>
      <c r="N67" s="27"/>
      <c r="O67" s="28" t="str">
        <f>IF(D67="", "", IF(COUNTIF(リスト!$B$2:$D$31, D67)&gt;=1, "光熱費", ""))</f>
        <v/>
      </c>
      <c r="P67" s="26"/>
      <c r="Q67" s="26"/>
      <c r="R67" s="26"/>
      <c r="S67" s="26"/>
      <c r="T67" s="26"/>
      <c r="U67" s="26"/>
      <c r="V67" s="26"/>
      <c r="W67" s="26"/>
      <c r="X67" s="26"/>
      <c r="Y67" s="29">
        <f t="shared" si="2"/>
        <v>0</v>
      </c>
      <c r="Z67" s="30">
        <f t="shared" si="3"/>
        <v>0</v>
      </c>
      <c r="AA67" s="28" t="str">
        <f>IF(D67="", "", VLOOKUP(D67, リスト!$B$2:$D$31, 3, FALSE))</f>
        <v/>
      </c>
      <c r="AB67" s="26"/>
      <c r="AC67" s="26"/>
      <c r="AD67" s="26"/>
      <c r="AE67" s="26"/>
      <c r="AF67" s="26"/>
      <c r="AG67" s="26"/>
      <c r="AH67" s="26"/>
      <c r="AI67" s="26"/>
      <c r="AJ67" s="26"/>
      <c r="AK67" s="29">
        <f t="shared" si="4"/>
        <v>0</v>
      </c>
      <c r="AL67" s="30">
        <f t="shared" si="5"/>
        <v>0</v>
      </c>
      <c r="AM67" s="31">
        <f t="shared" si="11"/>
        <v>0</v>
      </c>
      <c r="AN67" s="32">
        <f t="shared" si="11"/>
        <v>0</v>
      </c>
      <c r="AO67" s="33"/>
      <c r="AP67" s="34"/>
      <c r="AQ67" s="34"/>
      <c r="AR67" s="33"/>
      <c r="AS67" s="26"/>
      <c r="AT67" s="26"/>
      <c r="AU67" s="33"/>
      <c r="AV67" s="26"/>
      <c r="AW67" s="40"/>
      <c r="AX67" s="36" t="str">
        <f>IFERROR(VLOOKUP(D67,リスト!$B$2:$E$18,4, FALSE), "")</f>
        <v/>
      </c>
      <c r="AY67" s="37" t="str">
        <f t="shared" si="0"/>
        <v/>
      </c>
      <c r="AZ67" s="38" t="str" cm="1">
        <f t="array" ref="AZ67">IF(ISBLANK(D67),"",IF(ISNUMBER(MATCH(D67,リスト!$B$19:$B$31,0)),IF(COUNTIF(F67:N67,"〇")&gt;1,"error",INDEX(リスト!$B$19:$M$31,MATCH(D67,リスト!$B$19:$B$31,0),IF(COUNTIF(F67:N67,"〇")=0,4,MATCH("〇",F67:N67,0)+3))),AX67*AY67))</f>
        <v/>
      </c>
      <c r="BA67" s="39">
        <f t="shared" si="1"/>
        <v>0</v>
      </c>
      <c r="BB67" s="39">
        <f t="shared" si="7"/>
        <v>0</v>
      </c>
      <c r="BC67" s="39">
        <f t="shared" si="8"/>
        <v>0</v>
      </c>
      <c r="BD67" s="39">
        <f t="shared" si="9"/>
        <v>0</v>
      </c>
      <c r="BE67" s="39">
        <f t="shared" si="10"/>
        <v>0</v>
      </c>
    </row>
    <row r="68" spans="2:57" ht="30" customHeight="1" x14ac:dyDescent="0.2">
      <c r="B68" s="43">
        <v>60</v>
      </c>
      <c r="C68" s="24"/>
      <c r="D68" s="24"/>
      <c r="E68" s="25"/>
      <c r="F68" s="26"/>
      <c r="G68" s="26"/>
      <c r="H68" s="26"/>
      <c r="I68" s="26"/>
      <c r="J68" s="26"/>
      <c r="K68" s="26"/>
      <c r="L68" s="26"/>
      <c r="M68" s="26"/>
      <c r="N68" s="27"/>
      <c r="O68" s="28" t="str">
        <f>IF(D68="", "", IF(COUNTIF(リスト!$B$2:$D$31, D68)&gt;=1, "光熱費", ""))</f>
        <v/>
      </c>
      <c r="P68" s="26"/>
      <c r="Q68" s="26"/>
      <c r="R68" s="26"/>
      <c r="S68" s="26"/>
      <c r="T68" s="26"/>
      <c r="U68" s="26"/>
      <c r="V68" s="26"/>
      <c r="W68" s="26"/>
      <c r="X68" s="26"/>
      <c r="Y68" s="29">
        <f t="shared" si="2"/>
        <v>0</v>
      </c>
      <c r="Z68" s="30">
        <f t="shared" si="3"/>
        <v>0</v>
      </c>
      <c r="AA68" s="28" t="str">
        <f>IF(D68="", "", VLOOKUP(D68, リスト!$B$2:$D$31, 3, FALSE))</f>
        <v/>
      </c>
      <c r="AB68" s="26"/>
      <c r="AC68" s="26"/>
      <c r="AD68" s="26"/>
      <c r="AE68" s="26"/>
      <c r="AF68" s="26"/>
      <c r="AG68" s="26"/>
      <c r="AH68" s="26"/>
      <c r="AI68" s="26"/>
      <c r="AJ68" s="26"/>
      <c r="AK68" s="29">
        <f t="shared" si="4"/>
        <v>0</v>
      </c>
      <c r="AL68" s="30">
        <f t="shared" si="5"/>
        <v>0</v>
      </c>
      <c r="AM68" s="31">
        <f t="shared" si="11"/>
        <v>0</v>
      </c>
      <c r="AN68" s="32">
        <f t="shared" si="11"/>
        <v>0</v>
      </c>
      <c r="AO68" s="33"/>
      <c r="AP68" s="34"/>
      <c r="AQ68" s="34"/>
      <c r="AR68" s="33"/>
      <c r="AS68" s="26"/>
      <c r="AT68" s="26"/>
      <c r="AU68" s="33"/>
      <c r="AV68" s="26"/>
      <c r="AW68" s="40"/>
      <c r="AX68" s="36" t="str">
        <f>IFERROR(VLOOKUP(D68,リスト!$B$2:$E$18,4, FALSE), "")</f>
        <v/>
      </c>
      <c r="AY68" s="37" t="str">
        <f t="shared" si="0"/>
        <v/>
      </c>
      <c r="AZ68" s="38" t="str" cm="1">
        <f t="array" ref="AZ68">IF(ISBLANK(D68),"",IF(ISNUMBER(MATCH(D68,リスト!$B$19:$B$31,0)),IF(COUNTIF(F68:N68,"〇")&gt;1,"error",INDEX(リスト!$B$19:$M$31,MATCH(D68,リスト!$B$19:$B$31,0),IF(COUNTIF(F68:N68,"〇")=0,4,MATCH("〇",F68:N68,0)+3))),AX68*AY68))</f>
        <v/>
      </c>
      <c r="BA68" s="39">
        <f t="shared" si="1"/>
        <v>0</v>
      </c>
      <c r="BB68" s="39">
        <f t="shared" si="7"/>
        <v>0</v>
      </c>
      <c r="BC68" s="39">
        <f t="shared" si="8"/>
        <v>0</v>
      </c>
      <c r="BD68" s="39">
        <f t="shared" si="9"/>
        <v>0</v>
      </c>
      <c r="BE68" s="39">
        <f t="shared" si="10"/>
        <v>0</v>
      </c>
    </row>
    <row r="69" spans="2:57" ht="30" customHeight="1" x14ac:dyDescent="0.2">
      <c r="B69" s="43">
        <v>61</v>
      </c>
      <c r="C69" s="24"/>
      <c r="D69" s="24"/>
      <c r="E69" s="25"/>
      <c r="F69" s="26"/>
      <c r="G69" s="26"/>
      <c r="H69" s="26"/>
      <c r="I69" s="26"/>
      <c r="J69" s="26"/>
      <c r="K69" s="26"/>
      <c r="L69" s="26"/>
      <c r="M69" s="26"/>
      <c r="N69" s="27"/>
      <c r="O69" s="28" t="str">
        <f>IF(D69="", "", IF(COUNTIF(リスト!$B$2:$D$31, D69)&gt;=1, "光熱費", ""))</f>
        <v/>
      </c>
      <c r="P69" s="26"/>
      <c r="Q69" s="26"/>
      <c r="R69" s="26"/>
      <c r="S69" s="26"/>
      <c r="T69" s="26"/>
      <c r="U69" s="26"/>
      <c r="V69" s="26"/>
      <c r="W69" s="26"/>
      <c r="X69" s="26"/>
      <c r="Y69" s="29">
        <f t="shared" si="2"/>
        <v>0</v>
      </c>
      <c r="Z69" s="30">
        <f t="shared" si="3"/>
        <v>0</v>
      </c>
      <c r="AA69" s="28" t="str">
        <f>IF(D69="", "", VLOOKUP(D69, リスト!$B$2:$D$31, 3, FALSE))</f>
        <v/>
      </c>
      <c r="AB69" s="26"/>
      <c r="AC69" s="26"/>
      <c r="AD69" s="26"/>
      <c r="AE69" s="26"/>
      <c r="AF69" s="26"/>
      <c r="AG69" s="26"/>
      <c r="AH69" s="26"/>
      <c r="AI69" s="26"/>
      <c r="AJ69" s="26"/>
      <c r="AK69" s="29">
        <f t="shared" si="4"/>
        <v>0</v>
      </c>
      <c r="AL69" s="30">
        <f t="shared" si="5"/>
        <v>0</v>
      </c>
      <c r="AM69" s="31">
        <f t="shared" si="11"/>
        <v>0</v>
      </c>
      <c r="AN69" s="32">
        <f t="shared" si="11"/>
        <v>0</v>
      </c>
      <c r="AO69" s="33"/>
      <c r="AP69" s="34"/>
      <c r="AQ69" s="34"/>
      <c r="AR69" s="33"/>
      <c r="AS69" s="26"/>
      <c r="AT69" s="26"/>
      <c r="AU69" s="33"/>
      <c r="AV69" s="26"/>
      <c r="AW69" s="40"/>
      <c r="AX69" s="36" t="str">
        <f>IFERROR(VLOOKUP(D69,リスト!$B$2:$E$18,4, FALSE), "")</f>
        <v/>
      </c>
      <c r="AY69" s="37" t="str">
        <f t="shared" si="0"/>
        <v/>
      </c>
      <c r="AZ69" s="38" t="str" cm="1">
        <f t="array" ref="AZ69">IF(ISBLANK(D69),"",IF(ISNUMBER(MATCH(D69,リスト!$B$19:$B$31,0)),IF(COUNTIF(F69:N69,"〇")&gt;1,"error",INDEX(リスト!$B$19:$M$31,MATCH(D69,リスト!$B$19:$B$31,0),IF(COUNTIF(F69:N69,"〇")=0,4,MATCH("〇",F69:N69,0)+3))),AX69*AY69))</f>
        <v/>
      </c>
      <c r="BA69" s="39">
        <f t="shared" si="1"/>
        <v>0</v>
      </c>
      <c r="BB69" s="39">
        <f t="shared" si="7"/>
        <v>0</v>
      </c>
      <c r="BC69" s="39">
        <f t="shared" si="8"/>
        <v>0</v>
      </c>
      <c r="BD69" s="39">
        <f t="shared" si="9"/>
        <v>0</v>
      </c>
      <c r="BE69" s="39">
        <f t="shared" si="10"/>
        <v>0</v>
      </c>
    </row>
    <row r="70" spans="2:57" ht="30" customHeight="1" x14ac:dyDescent="0.2">
      <c r="B70" s="43">
        <v>62</v>
      </c>
      <c r="C70" s="24"/>
      <c r="D70" s="24"/>
      <c r="E70" s="25"/>
      <c r="F70" s="26"/>
      <c r="G70" s="26"/>
      <c r="H70" s="26"/>
      <c r="I70" s="26"/>
      <c r="J70" s="26"/>
      <c r="K70" s="26"/>
      <c r="L70" s="26"/>
      <c r="M70" s="26"/>
      <c r="N70" s="27"/>
      <c r="O70" s="28" t="str">
        <f>IF(D70="", "", IF(COUNTIF(リスト!$B$2:$D$31, D70)&gt;=1, "光熱費", ""))</f>
        <v/>
      </c>
      <c r="P70" s="26"/>
      <c r="Q70" s="26"/>
      <c r="R70" s="26"/>
      <c r="S70" s="26"/>
      <c r="T70" s="26"/>
      <c r="U70" s="26"/>
      <c r="V70" s="26"/>
      <c r="W70" s="26"/>
      <c r="X70" s="26"/>
      <c r="Y70" s="29">
        <f t="shared" si="2"/>
        <v>0</v>
      </c>
      <c r="Z70" s="30">
        <f t="shared" si="3"/>
        <v>0</v>
      </c>
      <c r="AA70" s="28" t="str">
        <f>IF(D70="", "", VLOOKUP(D70, リスト!$B$2:$D$31, 3, FALSE))</f>
        <v/>
      </c>
      <c r="AB70" s="26"/>
      <c r="AC70" s="26"/>
      <c r="AD70" s="26"/>
      <c r="AE70" s="26"/>
      <c r="AF70" s="26"/>
      <c r="AG70" s="26"/>
      <c r="AH70" s="26"/>
      <c r="AI70" s="26"/>
      <c r="AJ70" s="26"/>
      <c r="AK70" s="29">
        <f t="shared" si="4"/>
        <v>0</v>
      </c>
      <c r="AL70" s="30">
        <f t="shared" si="5"/>
        <v>0</v>
      </c>
      <c r="AM70" s="31">
        <f t="shared" si="11"/>
        <v>0</v>
      </c>
      <c r="AN70" s="32">
        <f t="shared" si="11"/>
        <v>0</v>
      </c>
      <c r="AO70" s="33"/>
      <c r="AP70" s="34"/>
      <c r="AQ70" s="34"/>
      <c r="AR70" s="33"/>
      <c r="AS70" s="26"/>
      <c r="AT70" s="26"/>
      <c r="AU70" s="33"/>
      <c r="AV70" s="26"/>
      <c r="AW70" s="40"/>
      <c r="AX70" s="36" t="str">
        <f>IFERROR(VLOOKUP(D70,リスト!$B$2:$E$18,4, FALSE), "")</f>
        <v/>
      </c>
      <c r="AY70" s="37" t="str">
        <f t="shared" si="0"/>
        <v/>
      </c>
      <c r="AZ70" s="38" t="str" cm="1">
        <f t="array" ref="AZ70">IF(ISBLANK(D70),"",IF(ISNUMBER(MATCH(D70,リスト!$B$19:$B$31,0)),IF(COUNTIF(F70:N70,"〇")&gt;1,"error",INDEX(リスト!$B$19:$M$31,MATCH(D70,リスト!$B$19:$B$31,0),IF(COUNTIF(F70:N70,"〇")=0,4,MATCH("〇",F70:N70,0)+3))),AX70*AY70))</f>
        <v/>
      </c>
      <c r="BA70" s="39">
        <f t="shared" si="1"/>
        <v>0</v>
      </c>
      <c r="BB70" s="39">
        <f t="shared" si="7"/>
        <v>0</v>
      </c>
      <c r="BC70" s="39">
        <f t="shared" si="8"/>
        <v>0</v>
      </c>
      <c r="BD70" s="39">
        <f t="shared" si="9"/>
        <v>0</v>
      </c>
      <c r="BE70" s="39">
        <f t="shared" si="10"/>
        <v>0</v>
      </c>
    </row>
    <row r="71" spans="2:57" ht="30" customHeight="1" x14ac:dyDescent="0.2">
      <c r="B71" s="43">
        <v>63</v>
      </c>
      <c r="C71" s="24"/>
      <c r="D71" s="24"/>
      <c r="E71" s="25"/>
      <c r="F71" s="26"/>
      <c r="G71" s="26"/>
      <c r="H71" s="26"/>
      <c r="I71" s="26"/>
      <c r="J71" s="26"/>
      <c r="K71" s="26"/>
      <c r="L71" s="26"/>
      <c r="M71" s="26"/>
      <c r="N71" s="27"/>
      <c r="O71" s="28" t="str">
        <f>IF(D71="", "", IF(COUNTIF(リスト!$B$2:$D$31, D71)&gt;=1, "光熱費", ""))</f>
        <v/>
      </c>
      <c r="P71" s="26"/>
      <c r="Q71" s="26"/>
      <c r="R71" s="26"/>
      <c r="S71" s="26"/>
      <c r="T71" s="26"/>
      <c r="U71" s="26"/>
      <c r="V71" s="26"/>
      <c r="W71" s="26"/>
      <c r="X71" s="26"/>
      <c r="Y71" s="29">
        <f t="shared" si="2"/>
        <v>0</v>
      </c>
      <c r="Z71" s="30">
        <f t="shared" si="3"/>
        <v>0</v>
      </c>
      <c r="AA71" s="28" t="str">
        <f>IF(D71="", "", VLOOKUP(D71, リスト!$B$2:$D$31, 3, FALSE))</f>
        <v/>
      </c>
      <c r="AB71" s="26"/>
      <c r="AC71" s="26"/>
      <c r="AD71" s="26"/>
      <c r="AE71" s="26"/>
      <c r="AF71" s="26"/>
      <c r="AG71" s="26"/>
      <c r="AH71" s="26"/>
      <c r="AI71" s="26"/>
      <c r="AJ71" s="26"/>
      <c r="AK71" s="29">
        <f t="shared" si="4"/>
        <v>0</v>
      </c>
      <c r="AL71" s="30">
        <f t="shared" si="5"/>
        <v>0</v>
      </c>
      <c r="AM71" s="31">
        <f t="shared" si="11"/>
        <v>0</v>
      </c>
      <c r="AN71" s="32">
        <f t="shared" si="11"/>
        <v>0</v>
      </c>
      <c r="AO71" s="33"/>
      <c r="AP71" s="34"/>
      <c r="AQ71" s="34"/>
      <c r="AR71" s="33"/>
      <c r="AS71" s="26"/>
      <c r="AT71" s="26"/>
      <c r="AU71" s="33"/>
      <c r="AV71" s="26"/>
      <c r="AW71" s="40"/>
      <c r="AX71" s="36" t="str">
        <f>IFERROR(VLOOKUP(D71,リスト!$B$2:$E$18,4, FALSE), "")</f>
        <v/>
      </c>
      <c r="AY71" s="37" t="str">
        <f t="shared" si="0"/>
        <v/>
      </c>
      <c r="AZ71" s="38" t="str" cm="1">
        <f t="array" ref="AZ71">IF(ISBLANK(D71),"",IF(ISNUMBER(MATCH(D71,リスト!$B$19:$B$31,0)),IF(COUNTIF(F71:N71,"〇")&gt;1,"error",INDEX(リスト!$B$19:$M$31,MATCH(D71,リスト!$B$19:$B$31,0),IF(COUNTIF(F71:N71,"〇")=0,4,MATCH("〇",F71:N71,0)+3))),AX71*AY71))</f>
        <v/>
      </c>
      <c r="BA71" s="39">
        <f t="shared" si="1"/>
        <v>0</v>
      </c>
      <c r="BB71" s="39">
        <f t="shared" si="7"/>
        <v>0</v>
      </c>
      <c r="BC71" s="39">
        <f t="shared" si="8"/>
        <v>0</v>
      </c>
      <c r="BD71" s="39">
        <f t="shared" si="9"/>
        <v>0</v>
      </c>
      <c r="BE71" s="39">
        <f t="shared" si="10"/>
        <v>0</v>
      </c>
    </row>
    <row r="72" spans="2:57" ht="30" customHeight="1" x14ac:dyDescent="0.2">
      <c r="B72" s="43">
        <v>64</v>
      </c>
      <c r="C72" s="24"/>
      <c r="D72" s="24"/>
      <c r="E72" s="25"/>
      <c r="F72" s="26"/>
      <c r="G72" s="26"/>
      <c r="H72" s="26"/>
      <c r="I72" s="26"/>
      <c r="J72" s="26"/>
      <c r="K72" s="26"/>
      <c r="L72" s="26"/>
      <c r="M72" s="26"/>
      <c r="N72" s="27"/>
      <c r="O72" s="28" t="str">
        <f>IF(D72="", "", IF(COUNTIF(リスト!$B$2:$D$31, D72)&gt;=1, "光熱費", ""))</f>
        <v/>
      </c>
      <c r="P72" s="26"/>
      <c r="Q72" s="26"/>
      <c r="R72" s="26"/>
      <c r="S72" s="26"/>
      <c r="T72" s="26"/>
      <c r="U72" s="26"/>
      <c r="V72" s="26"/>
      <c r="W72" s="26"/>
      <c r="X72" s="26"/>
      <c r="Y72" s="29">
        <f t="shared" si="2"/>
        <v>0</v>
      </c>
      <c r="Z72" s="30">
        <f t="shared" si="3"/>
        <v>0</v>
      </c>
      <c r="AA72" s="28" t="str">
        <f>IF(D72="", "", VLOOKUP(D72, リスト!$B$2:$D$31, 3, FALSE))</f>
        <v/>
      </c>
      <c r="AB72" s="26"/>
      <c r="AC72" s="26"/>
      <c r="AD72" s="26"/>
      <c r="AE72" s="26"/>
      <c r="AF72" s="26"/>
      <c r="AG72" s="26"/>
      <c r="AH72" s="26"/>
      <c r="AI72" s="26"/>
      <c r="AJ72" s="26"/>
      <c r="AK72" s="29">
        <f t="shared" si="4"/>
        <v>0</v>
      </c>
      <c r="AL72" s="30">
        <f t="shared" si="5"/>
        <v>0</v>
      </c>
      <c r="AM72" s="31">
        <f t="shared" si="11"/>
        <v>0</v>
      </c>
      <c r="AN72" s="32">
        <f t="shared" si="11"/>
        <v>0</v>
      </c>
      <c r="AO72" s="33"/>
      <c r="AP72" s="34"/>
      <c r="AQ72" s="34"/>
      <c r="AR72" s="33"/>
      <c r="AS72" s="26"/>
      <c r="AT72" s="26"/>
      <c r="AU72" s="33"/>
      <c r="AV72" s="26"/>
      <c r="AW72" s="40"/>
      <c r="AX72" s="36" t="str">
        <f>IFERROR(VLOOKUP(D72,リスト!$B$2:$E$18,4, FALSE), "")</f>
        <v/>
      </c>
      <c r="AY72" s="37" t="str">
        <f t="shared" si="0"/>
        <v/>
      </c>
      <c r="AZ72" s="38" t="str" cm="1">
        <f t="array" ref="AZ72">IF(ISBLANK(D72),"",IF(ISNUMBER(MATCH(D72,リスト!$B$19:$B$31,0)),IF(COUNTIF(F72:N72,"〇")&gt;1,"error",INDEX(リスト!$B$19:$M$31,MATCH(D72,リスト!$B$19:$B$31,0),IF(COUNTIF(F72:N72,"〇")=0,4,MATCH("〇",F72:N72,0)+3))),AX72*AY72))</f>
        <v/>
      </c>
      <c r="BA72" s="39">
        <f t="shared" si="1"/>
        <v>0</v>
      </c>
      <c r="BB72" s="39">
        <f t="shared" si="7"/>
        <v>0</v>
      </c>
      <c r="BC72" s="39">
        <f t="shared" si="8"/>
        <v>0</v>
      </c>
      <c r="BD72" s="39">
        <f t="shared" si="9"/>
        <v>0</v>
      </c>
      <c r="BE72" s="39">
        <f t="shared" si="10"/>
        <v>0</v>
      </c>
    </row>
    <row r="73" spans="2:57" ht="30" customHeight="1" x14ac:dyDescent="0.2">
      <c r="B73" s="43">
        <v>65</v>
      </c>
      <c r="C73" s="24"/>
      <c r="D73" s="24"/>
      <c r="E73" s="25"/>
      <c r="F73" s="26"/>
      <c r="G73" s="26"/>
      <c r="H73" s="26"/>
      <c r="I73" s="26"/>
      <c r="J73" s="26"/>
      <c r="K73" s="26"/>
      <c r="L73" s="26"/>
      <c r="M73" s="26"/>
      <c r="N73" s="27"/>
      <c r="O73" s="28" t="str">
        <f>IF(D73="", "", IF(COUNTIF(リスト!$B$2:$D$31, D73)&gt;=1, "光熱費", ""))</f>
        <v/>
      </c>
      <c r="P73" s="26"/>
      <c r="Q73" s="26"/>
      <c r="R73" s="26"/>
      <c r="S73" s="26"/>
      <c r="T73" s="26"/>
      <c r="U73" s="26"/>
      <c r="V73" s="26"/>
      <c r="W73" s="26"/>
      <c r="X73" s="26"/>
      <c r="Y73" s="29">
        <f t="shared" si="2"/>
        <v>0</v>
      </c>
      <c r="Z73" s="30">
        <f t="shared" si="3"/>
        <v>0</v>
      </c>
      <c r="AA73" s="28" t="str">
        <f>IF(D73="", "", VLOOKUP(D73, リスト!$B$2:$D$31, 3, FALSE))</f>
        <v/>
      </c>
      <c r="AB73" s="26"/>
      <c r="AC73" s="26"/>
      <c r="AD73" s="26"/>
      <c r="AE73" s="26"/>
      <c r="AF73" s="26"/>
      <c r="AG73" s="26"/>
      <c r="AH73" s="26"/>
      <c r="AI73" s="26"/>
      <c r="AJ73" s="26"/>
      <c r="AK73" s="29">
        <f t="shared" si="4"/>
        <v>0</v>
      </c>
      <c r="AL73" s="30">
        <f t="shared" si="5"/>
        <v>0</v>
      </c>
      <c r="AM73" s="31">
        <f t="shared" si="11"/>
        <v>0</v>
      </c>
      <c r="AN73" s="32">
        <f t="shared" si="11"/>
        <v>0</v>
      </c>
      <c r="AO73" s="33"/>
      <c r="AP73" s="34"/>
      <c r="AQ73" s="34"/>
      <c r="AR73" s="33"/>
      <c r="AS73" s="26"/>
      <c r="AT73" s="26"/>
      <c r="AU73" s="33"/>
      <c r="AV73" s="26"/>
      <c r="AW73" s="40"/>
      <c r="AX73" s="36" t="str">
        <f>IFERROR(VLOOKUP(D73,リスト!$B$2:$E$18,4, FALSE), "")</f>
        <v/>
      </c>
      <c r="AY73" s="37" t="str">
        <f t="shared" ref="AY73:AY136" si="12">IF(COUNT(F73:N73)=0, "", SUM(F73:N73))</f>
        <v/>
      </c>
      <c r="AZ73" s="38" t="str" cm="1">
        <f t="array" ref="AZ73">IF(ISBLANK(D73),"",IF(ISNUMBER(MATCH(D73,リスト!$B$19:$B$31,0)),IF(COUNTIF(F73:N73,"〇")&gt;1,"error",INDEX(リスト!$B$19:$M$31,MATCH(D73,リスト!$B$19:$B$31,0),IF(COUNTIF(F73:N73,"〇")=0,4,MATCH("〇",F73:N73,0)+3))),AX73*AY73))</f>
        <v/>
      </c>
      <c r="BA73" s="39">
        <f t="shared" ref="BA73:BA136" si="13">AN73</f>
        <v>0</v>
      </c>
      <c r="BB73" s="39">
        <f t="shared" si="7"/>
        <v>0</v>
      </c>
      <c r="BC73" s="39">
        <f t="shared" si="8"/>
        <v>0</v>
      </c>
      <c r="BD73" s="39">
        <f t="shared" si="9"/>
        <v>0</v>
      </c>
      <c r="BE73" s="39">
        <f t="shared" si="10"/>
        <v>0</v>
      </c>
    </row>
    <row r="74" spans="2:57" ht="30" customHeight="1" x14ac:dyDescent="0.2">
      <c r="B74" s="43">
        <v>66</v>
      </c>
      <c r="C74" s="24"/>
      <c r="D74" s="24"/>
      <c r="E74" s="25"/>
      <c r="F74" s="26"/>
      <c r="G74" s="26"/>
      <c r="H74" s="26"/>
      <c r="I74" s="26"/>
      <c r="J74" s="26"/>
      <c r="K74" s="26"/>
      <c r="L74" s="26"/>
      <c r="M74" s="26"/>
      <c r="N74" s="27"/>
      <c r="O74" s="28" t="str">
        <f>IF(D74="", "", IF(COUNTIF(リスト!$B$2:$D$31, D74)&gt;=1, "光熱費", ""))</f>
        <v/>
      </c>
      <c r="P74" s="26"/>
      <c r="Q74" s="26"/>
      <c r="R74" s="26"/>
      <c r="S74" s="26"/>
      <c r="T74" s="26"/>
      <c r="U74" s="26"/>
      <c r="V74" s="26"/>
      <c r="W74" s="26"/>
      <c r="X74" s="26"/>
      <c r="Y74" s="29">
        <f t="shared" ref="Y74:Y137" si="14">SUM(P74:X74)</f>
        <v>0</v>
      </c>
      <c r="Z74" s="30">
        <f t="shared" ref="Z74:Z137" si="15">ROUNDDOWN(Y74/1.1,0)</f>
        <v>0</v>
      </c>
      <c r="AA74" s="28" t="str">
        <f>IF(D74="", "", VLOOKUP(D74, リスト!$B$2:$D$31, 3, FALSE))</f>
        <v/>
      </c>
      <c r="AB74" s="26"/>
      <c r="AC74" s="26"/>
      <c r="AD74" s="26"/>
      <c r="AE74" s="26"/>
      <c r="AF74" s="26"/>
      <c r="AG74" s="26"/>
      <c r="AH74" s="26"/>
      <c r="AI74" s="26"/>
      <c r="AJ74" s="26"/>
      <c r="AK74" s="29">
        <f t="shared" ref="AK74:AK137" si="16">SUM(AB74:AJ74)</f>
        <v>0</v>
      </c>
      <c r="AL74" s="30">
        <f t="shared" ref="AL74:AL137" si="17">IF(AA74="食材費",ROUNDDOWN(AK74/1.08,0),ROUNDDOWN(AK74/1.1,0))</f>
        <v>0</v>
      </c>
      <c r="AM74" s="31">
        <f t="shared" si="11"/>
        <v>0</v>
      </c>
      <c r="AN74" s="32">
        <f t="shared" si="11"/>
        <v>0</v>
      </c>
      <c r="AO74" s="33"/>
      <c r="AP74" s="34"/>
      <c r="AQ74" s="34"/>
      <c r="AR74" s="33"/>
      <c r="AS74" s="26"/>
      <c r="AT74" s="26"/>
      <c r="AU74" s="33"/>
      <c r="AV74" s="26"/>
      <c r="AW74" s="40"/>
      <c r="AX74" s="36" t="str">
        <f>IFERROR(VLOOKUP(D74,リスト!$B$2:$E$18,4, FALSE), "")</f>
        <v/>
      </c>
      <c r="AY74" s="37" t="str">
        <f t="shared" si="12"/>
        <v/>
      </c>
      <c r="AZ74" s="38" t="str" cm="1">
        <f t="array" ref="AZ74">IF(ISBLANK(D74),"",IF(ISNUMBER(MATCH(D74,リスト!$B$19:$B$31,0)),IF(COUNTIF(F74:N74,"〇")&gt;1,"error",INDEX(リスト!$B$19:$M$31,MATCH(D74,リスト!$B$19:$B$31,0),IF(COUNTIF(F74:N74,"〇")=0,4,MATCH("〇",F74:N74,0)+3))),AX74*AY74))</f>
        <v/>
      </c>
      <c r="BA74" s="39">
        <f t="shared" si="13"/>
        <v>0</v>
      </c>
      <c r="BB74" s="39">
        <f t="shared" ref="BB74:BB137" si="18">IFERROR(AQ74+AT74+AW74,"")</f>
        <v>0</v>
      </c>
      <c r="BC74" s="39">
        <f t="shared" ref="BC74:BC137" si="19">IFERROR(IF(BA74-BB74&gt;=0,BA74-BB74,0),"")</f>
        <v>0</v>
      </c>
      <c r="BD74" s="39">
        <f t="shared" ref="BD74:BD137" si="20">MIN(AZ74,BC74)</f>
        <v>0</v>
      </c>
      <c r="BE74" s="39">
        <f t="shared" ref="BE74:BE137" si="21">BD74</f>
        <v>0</v>
      </c>
    </row>
    <row r="75" spans="2:57" ht="30" customHeight="1" x14ac:dyDescent="0.2">
      <c r="B75" s="43">
        <v>67</v>
      </c>
      <c r="C75" s="24"/>
      <c r="D75" s="24"/>
      <c r="E75" s="25"/>
      <c r="F75" s="26"/>
      <c r="G75" s="26"/>
      <c r="H75" s="26"/>
      <c r="I75" s="26"/>
      <c r="J75" s="26"/>
      <c r="K75" s="26"/>
      <c r="L75" s="26"/>
      <c r="M75" s="26"/>
      <c r="N75" s="27"/>
      <c r="O75" s="28" t="str">
        <f>IF(D75="", "", IF(COUNTIF(リスト!$B$2:$D$31, D75)&gt;=1, "光熱費", ""))</f>
        <v/>
      </c>
      <c r="P75" s="26"/>
      <c r="Q75" s="26"/>
      <c r="R75" s="26"/>
      <c r="S75" s="26"/>
      <c r="T75" s="26"/>
      <c r="U75" s="26"/>
      <c r="V75" s="26"/>
      <c r="W75" s="26"/>
      <c r="X75" s="26"/>
      <c r="Y75" s="29">
        <f t="shared" si="14"/>
        <v>0</v>
      </c>
      <c r="Z75" s="30">
        <f t="shared" si="15"/>
        <v>0</v>
      </c>
      <c r="AA75" s="28" t="str">
        <f>IF(D75="", "", VLOOKUP(D75, リスト!$B$2:$D$31, 3, FALSE))</f>
        <v/>
      </c>
      <c r="AB75" s="26"/>
      <c r="AC75" s="26"/>
      <c r="AD75" s="26"/>
      <c r="AE75" s="26"/>
      <c r="AF75" s="26"/>
      <c r="AG75" s="26"/>
      <c r="AH75" s="26"/>
      <c r="AI75" s="26"/>
      <c r="AJ75" s="26"/>
      <c r="AK75" s="29">
        <f t="shared" si="16"/>
        <v>0</v>
      </c>
      <c r="AL75" s="30">
        <f t="shared" si="17"/>
        <v>0</v>
      </c>
      <c r="AM75" s="31">
        <f t="shared" si="11"/>
        <v>0</v>
      </c>
      <c r="AN75" s="32">
        <f t="shared" si="11"/>
        <v>0</v>
      </c>
      <c r="AO75" s="33"/>
      <c r="AP75" s="34"/>
      <c r="AQ75" s="34"/>
      <c r="AR75" s="33"/>
      <c r="AS75" s="26"/>
      <c r="AT75" s="26"/>
      <c r="AU75" s="33"/>
      <c r="AV75" s="26"/>
      <c r="AW75" s="40"/>
      <c r="AX75" s="36" t="str">
        <f>IFERROR(VLOOKUP(D75,リスト!$B$2:$E$18,4, FALSE), "")</f>
        <v/>
      </c>
      <c r="AY75" s="37" t="str">
        <f t="shared" si="12"/>
        <v/>
      </c>
      <c r="AZ75" s="38" t="str" cm="1">
        <f t="array" ref="AZ75">IF(ISBLANK(D75),"",IF(ISNUMBER(MATCH(D75,リスト!$B$19:$B$31,0)),IF(COUNTIF(F75:N75,"〇")&gt;1,"error",INDEX(リスト!$B$19:$M$31,MATCH(D75,リスト!$B$19:$B$31,0),IF(COUNTIF(F75:N75,"〇")=0,4,MATCH("〇",F75:N75,0)+3))),AX75*AY75))</f>
        <v/>
      </c>
      <c r="BA75" s="39">
        <f t="shared" si="13"/>
        <v>0</v>
      </c>
      <c r="BB75" s="39">
        <f t="shared" si="18"/>
        <v>0</v>
      </c>
      <c r="BC75" s="39">
        <f t="shared" si="19"/>
        <v>0</v>
      </c>
      <c r="BD75" s="39">
        <f t="shared" si="20"/>
        <v>0</v>
      </c>
      <c r="BE75" s="39">
        <f t="shared" si="21"/>
        <v>0</v>
      </c>
    </row>
    <row r="76" spans="2:57" ht="30" customHeight="1" x14ac:dyDescent="0.2">
      <c r="B76" s="43">
        <v>68</v>
      </c>
      <c r="C76" s="24"/>
      <c r="D76" s="24"/>
      <c r="E76" s="25"/>
      <c r="F76" s="26"/>
      <c r="G76" s="26"/>
      <c r="H76" s="26"/>
      <c r="I76" s="26"/>
      <c r="J76" s="26"/>
      <c r="K76" s="26"/>
      <c r="L76" s="26"/>
      <c r="M76" s="26"/>
      <c r="N76" s="27"/>
      <c r="O76" s="28" t="str">
        <f>IF(D76="", "", IF(COUNTIF(リスト!$B$2:$D$31, D76)&gt;=1, "光熱費", ""))</f>
        <v/>
      </c>
      <c r="P76" s="26"/>
      <c r="Q76" s="26"/>
      <c r="R76" s="26"/>
      <c r="S76" s="26"/>
      <c r="T76" s="26"/>
      <c r="U76" s="26"/>
      <c r="V76" s="26"/>
      <c r="W76" s="26"/>
      <c r="X76" s="26"/>
      <c r="Y76" s="29">
        <f t="shared" si="14"/>
        <v>0</v>
      </c>
      <c r="Z76" s="30">
        <f t="shared" si="15"/>
        <v>0</v>
      </c>
      <c r="AA76" s="28" t="str">
        <f>IF(D76="", "", VLOOKUP(D76, リスト!$B$2:$D$31, 3, FALSE))</f>
        <v/>
      </c>
      <c r="AB76" s="26"/>
      <c r="AC76" s="26"/>
      <c r="AD76" s="26"/>
      <c r="AE76" s="26"/>
      <c r="AF76" s="26"/>
      <c r="AG76" s="26"/>
      <c r="AH76" s="26"/>
      <c r="AI76" s="26"/>
      <c r="AJ76" s="26"/>
      <c r="AK76" s="29">
        <f t="shared" si="16"/>
        <v>0</v>
      </c>
      <c r="AL76" s="30">
        <f t="shared" si="17"/>
        <v>0</v>
      </c>
      <c r="AM76" s="31">
        <f t="shared" si="11"/>
        <v>0</v>
      </c>
      <c r="AN76" s="32">
        <f t="shared" si="11"/>
        <v>0</v>
      </c>
      <c r="AO76" s="33"/>
      <c r="AP76" s="34"/>
      <c r="AQ76" s="34"/>
      <c r="AR76" s="33"/>
      <c r="AS76" s="26"/>
      <c r="AT76" s="26"/>
      <c r="AU76" s="33"/>
      <c r="AV76" s="26"/>
      <c r="AW76" s="40"/>
      <c r="AX76" s="36" t="str">
        <f>IFERROR(VLOOKUP(D76,リスト!$B$2:$E$18,4, FALSE), "")</f>
        <v/>
      </c>
      <c r="AY76" s="37" t="str">
        <f t="shared" si="12"/>
        <v/>
      </c>
      <c r="AZ76" s="38" t="str" cm="1">
        <f t="array" ref="AZ76">IF(ISBLANK(D76),"",IF(ISNUMBER(MATCH(D76,リスト!$B$19:$B$31,0)),IF(COUNTIF(F76:N76,"〇")&gt;1,"error",INDEX(リスト!$B$19:$M$31,MATCH(D76,リスト!$B$19:$B$31,0),IF(COUNTIF(F76:N76,"〇")=0,4,MATCH("〇",F76:N76,0)+3))),AX76*AY76))</f>
        <v/>
      </c>
      <c r="BA76" s="39">
        <f t="shared" si="13"/>
        <v>0</v>
      </c>
      <c r="BB76" s="39">
        <f t="shared" si="18"/>
        <v>0</v>
      </c>
      <c r="BC76" s="39">
        <f t="shared" si="19"/>
        <v>0</v>
      </c>
      <c r="BD76" s="39">
        <f t="shared" si="20"/>
        <v>0</v>
      </c>
      <c r="BE76" s="39">
        <f t="shared" si="21"/>
        <v>0</v>
      </c>
    </row>
    <row r="77" spans="2:57" ht="30" customHeight="1" x14ac:dyDescent="0.2">
      <c r="B77" s="43">
        <v>69</v>
      </c>
      <c r="C77" s="24"/>
      <c r="D77" s="24"/>
      <c r="E77" s="25"/>
      <c r="F77" s="26"/>
      <c r="G77" s="26"/>
      <c r="H77" s="26"/>
      <c r="I77" s="26"/>
      <c r="J77" s="26"/>
      <c r="K77" s="26"/>
      <c r="L77" s="26"/>
      <c r="M77" s="26"/>
      <c r="N77" s="27"/>
      <c r="O77" s="28" t="str">
        <f>IF(D77="", "", IF(COUNTIF(リスト!$B$2:$D$31, D77)&gt;=1, "光熱費", ""))</f>
        <v/>
      </c>
      <c r="P77" s="26"/>
      <c r="Q77" s="26"/>
      <c r="R77" s="26"/>
      <c r="S77" s="26"/>
      <c r="T77" s="26"/>
      <c r="U77" s="26"/>
      <c r="V77" s="26"/>
      <c r="W77" s="26"/>
      <c r="X77" s="26"/>
      <c r="Y77" s="29">
        <f t="shared" si="14"/>
        <v>0</v>
      </c>
      <c r="Z77" s="30">
        <f t="shared" si="15"/>
        <v>0</v>
      </c>
      <c r="AA77" s="28" t="str">
        <f>IF(D77="", "", VLOOKUP(D77, リスト!$B$2:$D$31, 3, FALSE))</f>
        <v/>
      </c>
      <c r="AB77" s="26"/>
      <c r="AC77" s="26"/>
      <c r="AD77" s="26"/>
      <c r="AE77" s="26"/>
      <c r="AF77" s="26"/>
      <c r="AG77" s="26"/>
      <c r="AH77" s="26"/>
      <c r="AI77" s="26"/>
      <c r="AJ77" s="26"/>
      <c r="AK77" s="29">
        <f t="shared" si="16"/>
        <v>0</v>
      </c>
      <c r="AL77" s="30">
        <f t="shared" si="17"/>
        <v>0</v>
      </c>
      <c r="AM77" s="31">
        <f t="shared" si="11"/>
        <v>0</v>
      </c>
      <c r="AN77" s="32">
        <f t="shared" si="11"/>
        <v>0</v>
      </c>
      <c r="AO77" s="33"/>
      <c r="AP77" s="34"/>
      <c r="AQ77" s="34"/>
      <c r="AR77" s="33"/>
      <c r="AS77" s="26"/>
      <c r="AT77" s="26"/>
      <c r="AU77" s="33"/>
      <c r="AV77" s="26"/>
      <c r="AW77" s="40"/>
      <c r="AX77" s="36" t="str">
        <f>IFERROR(VLOOKUP(D77,リスト!$B$2:$E$18,4, FALSE), "")</f>
        <v/>
      </c>
      <c r="AY77" s="37" t="str">
        <f t="shared" si="12"/>
        <v/>
      </c>
      <c r="AZ77" s="38" t="str" cm="1">
        <f t="array" ref="AZ77">IF(ISBLANK(D77),"",IF(ISNUMBER(MATCH(D77,リスト!$B$19:$B$31,0)),IF(COUNTIF(F77:N77,"〇")&gt;1,"error",INDEX(リスト!$B$19:$M$31,MATCH(D77,リスト!$B$19:$B$31,0),IF(COUNTIF(F77:N77,"〇")=0,4,MATCH("〇",F77:N77,0)+3))),AX77*AY77))</f>
        <v/>
      </c>
      <c r="BA77" s="39">
        <f t="shared" si="13"/>
        <v>0</v>
      </c>
      <c r="BB77" s="39">
        <f t="shared" si="18"/>
        <v>0</v>
      </c>
      <c r="BC77" s="39">
        <f t="shared" si="19"/>
        <v>0</v>
      </c>
      <c r="BD77" s="39">
        <f t="shared" si="20"/>
        <v>0</v>
      </c>
      <c r="BE77" s="39">
        <f t="shared" si="21"/>
        <v>0</v>
      </c>
    </row>
    <row r="78" spans="2:57" ht="30" customHeight="1" x14ac:dyDescent="0.2">
      <c r="B78" s="43">
        <v>70</v>
      </c>
      <c r="C78" s="24"/>
      <c r="D78" s="24"/>
      <c r="E78" s="25"/>
      <c r="F78" s="26"/>
      <c r="G78" s="26"/>
      <c r="H78" s="26"/>
      <c r="I78" s="26"/>
      <c r="J78" s="26"/>
      <c r="K78" s="26"/>
      <c r="L78" s="26"/>
      <c r="M78" s="26"/>
      <c r="N78" s="27"/>
      <c r="O78" s="28" t="str">
        <f>IF(D78="", "", IF(COUNTIF(リスト!$B$2:$D$31, D78)&gt;=1, "光熱費", ""))</f>
        <v/>
      </c>
      <c r="P78" s="26"/>
      <c r="Q78" s="26"/>
      <c r="R78" s="26"/>
      <c r="S78" s="26"/>
      <c r="T78" s="26"/>
      <c r="U78" s="26"/>
      <c r="V78" s="26"/>
      <c r="W78" s="26"/>
      <c r="X78" s="26"/>
      <c r="Y78" s="29">
        <f t="shared" si="14"/>
        <v>0</v>
      </c>
      <c r="Z78" s="30">
        <f t="shared" si="15"/>
        <v>0</v>
      </c>
      <c r="AA78" s="28" t="str">
        <f>IF(D78="", "", VLOOKUP(D78, リスト!$B$2:$D$31, 3, FALSE))</f>
        <v/>
      </c>
      <c r="AB78" s="26"/>
      <c r="AC78" s="26"/>
      <c r="AD78" s="26"/>
      <c r="AE78" s="26"/>
      <c r="AF78" s="26"/>
      <c r="AG78" s="26"/>
      <c r="AH78" s="26"/>
      <c r="AI78" s="26"/>
      <c r="AJ78" s="26"/>
      <c r="AK78" s="29">
        <f t="shared" si="16"/>
        <v>0</v>
      </c>
      <c r="AL78" s="30">
        <f t="shared" si="17"/>
        <v>0</v>
      </c>
      <c r="AM78" s="31">
        <f t="shared" si="11"/>
        <v>0</v>
      </c>
      <c r="AN78" s="32">
        <f t="shared" si="11"/>
        <v>0</v>
      </c>
      <c r="AO78" s="33"/>
      <c r="AP78" s="34"/>
      <c r="AQ78" s="34"/>
      <c r="AR78" s="33"/>
      <c r="AS78" s="26"/>
      <c r="AT78" s="26"/>
      <c r="AU78" s="33"/>
      <c r="AV78" s="26"/>
      <c r="AW78" s="40"/>
      <c r="AX78" s="36" t="str">
        <f>IFERROR(VLOOKUP(D78,リスト!$B$2:$E$18,4, FALSE), "")</f>
        <v/>
      </c>
      <c r="AY78" s="37" t="str">
        <f t="shared" si="12"/>
        <v/>
      </c>
      <c r="AZ78" s="38" t="str" cm="1">
        <f t="array" ref="AZ78">IF(ISBLANK(D78),"",IF(ISNUMBER(MATCH(D78,リスト!$B$19:$B$31,0)),IF(COUNTIF(F78:N78,"〇")&gt;1,"error",INDEX(リスト!$B$19:$M$31,MATCH(D78,リスト!$B$19:$B$31,0),IF(COUNTIF(F78:N78,"〇")=0,4,MATCH("〇",F78:N78,0)+3))),AX78*AY78))</f>
        <v/>
      </c>
      <c r="BA78" s="39">
        <f t="shared" si="13"/>
        <v>0</v>
      </c>
      <c r="BB78" s="39">
        <f t="shared" si="18"/>
        <v>0</v>
      </c>
      <c r="BC78" s="39">
        <f t="shared" si="19"/>
        <v>0</v>
      </c>
      <c r="BD78" s="39">
        <f t="shared" si="20"/>
        <v>0</v>
      </c>
      <c r="BE78" s="39">
        <f t="shared" si="21"/>
        <v>0</v>
      </c>
    </row>
    <row r="79" spans="2:57" ht="30" customHeight="1" x14ac:dyDescent="0.2">
      <c r="B79" s="43">
        <v>71</v>
      </c>
      <c r="C79" s="24"/>
      <c r="D79" s="24"/>
      <c r="E79" s="25"/>
      <c r="F79" s="26"/>
      <c r="G79" s="26"/>
      <c r="H79" s="26"/>
      <c r="I79" s="26"/>
      <c r="J79" s="26"/>
      <c r="K79" s="26"/>
      <c r="L79" s="26"/>
      <c r="M79" s="26"/>
      <c r="N79" s="27"/>
      <c r="O79" s="28" t="str">
        <f>IF(D79="", "", IF(COUNTIF(リスト!$B$2:$D$31, D79)&gt;=1, "光熱費", ""))</f>
        <v/>
      </c>
      <c r="P79" s="26"/>
      <c r="Q79" s="26"/>
      <c r="R79" s="26"/>
      <c r="S79" s="26"/>
      <c r="T79" s="26"/>
      <c r="U79" s="26"/>
      <c r="V79" s="26"/>
      <c r="W79" s="26"/>
      <c r="X79" s="26"/>
      <c r="Y79" s="29">
        <f t="shared" si="14"/>
        <v>0</v>
      </c>
      <c r="Z79" s="30">
        <f t="shared" si="15"/>
        <v>0</v>
      </c>
      <c r="AA79" s="28" t="str">
        <f>IF(D79="", "", VLOOKUP(D79, リスト!$B$2:$D$31, 3, FALSE))</f>
        <v/>
      </c>
      <c r="AB79" s="26"/>
      <c r="AC79" s="26"/>
      <c r="AD79" s="26"/>
      <c r="AE79" s="26"/>
      <c r="AF79" s="26"/>
      <c r="AG79" s="26"/>
      <c r="AH79" s="26"/>
      <c r="AI79" s="26"/>
      <c r="AJ79" s="26"/>
      <c r="AK79" s="29">
        <f t="shared" si="16"/>
        <v>0</v>
      </c>
      <c r="AL79" s="30">
        <f t="shared" si="17"/>
        <v>0</v>
      </c>
      <c r="AM79" s="31">
        <f t="shared" si="11"/>
        <v>0</v>
      </c>
      <c r="AN79" s="32">
        <f t="shared" si="11"/>
        <v>0</v>
      </c>
      <c r="AO79" s="33"/>
      <c r="AP79" s="34"/>
      <c r="AQ79" s="34"/>
      <c r="AR79" s="33"/>
      <c r="AS79" s="26"/>
      <c r="AT79" s="26"/>
      <c r="AU79" s="33"/>
      <c r="AV79" s="26"/>
      <c r="AW79" s="40"/>
      <c r="AX79" s="36" t="str">
        <f>IFERROR(VLOOKUP(D79,リスト!$B$2:$E$18,4, FALSE), "")</f>
        <v/>
      </c>
      <c r="AY79" s="37" t="str">
        <f t="shared" si="12"/>
        <v/>
      </c>
      <c r="AZ79" s="38" t="str" cm="1">
        <f t="array" ref="AZ79">IF(ISBLANK(D79),"",IF(ISNUMBER(MATCH(D79,リスト!$B$19:$B$31,0)),IF(COUNTIF(F79:N79,"〇")&gt;1,"error",INDEX(リスト!$B$19:$M$31,MATCH(D79,リスト!$B$19:$B$31,0),IF(COUNTIF(F79:N79,"〇")=0,4,MATCH("〇",F79:N79,0)+3))),AX79*AY79))</f>
        <v/>
      </c>
      <c r="BA79" s="39">
        <f t="shared" si="13"/>
        <v>0</v>
      </c>
      <c r="BB79" s="39">
        <f t="shared" si="18"/>
        <v>0</v>
      </c>
      <c r="BC79" s="39">
        <f t="shared" si="19"/>
        <v>0</v>
      </c>
      <c r="BD79" s="39">
        <f t="shared" si="20"/>
        <v>0</v>
      </c>
      <c r="BE79" s="39">
        <f t="shared" si="21"/>
        <v>0</v>
      </c>
    </row>
    <row r="80" spans="2:57" ht="30" customHeight="1" x14ac:dyDescent="0.2">
      <c r="B80" s="43">
        <v>72</v>
      </c>
      <c r="C80" s="24"/>
      <c r="D80" s="24"/>
      <c r="E80" s="25"/>
      <c r="F80" s="26"/>
      <c r="G80" s="26"/>
      <c r="H80" s="26"/>
      <c r="I80" s="26"/>
      <c r="J80" s="26"/>
      <c r="K80" s="26"/>
      <c r="L80" s="26"/>
      <c r="M80" s="26"/>
      <c r="N80" s="27"/>
      <c r="O80" s="28" t="str">
        <f>IF(D80="", "", IF(COUNTIF(リスト!$B$2:$D$31, D80)&gt;=1, "光熱費", ""))</f>
        <v/>
      </c>
      <c r="P80" s="26"/>
      <c r="Q80" s="26"/>
      <c r="R80" s="26"/>
      <c r="S80" s="26"/>
      <c r="T80" s="26"/>
      <c r="U80" s="26"/>
      <c r="V80" s="26"/>
      <c r="W80" s="26"/>
      <c r="X80" s="26"/>
      <c r="Y80" s="29">
        <f t="shared" si="14"/>
        <v>0</v>
      </c>
      <c r="Z80" s="30">
        <f t="shared" si="15"/>
        <v>0</v>
      </c>
      <c r="AA80" s="28" t="str">
        <f>IF(D80="", "", VLOOKUP(D80, リスト!$B$2:$D$31, 3, FALSE))</f>
        <v/>
      </c>
      <c r="AB80" s="26"/>
      <c r="AC80" s="26"/>
      <c r="AD80" s="26"/>
      <c r="AE80" s="26"/>
      <c r="AF80" s="26"/>
      <c r="AG80" s="26"/>
      <c r="AH80" s="26"/>
      <c r="AI80" s="26"/>
      <c r="AJ80" s="26"/>
      <c r="AK80" s="29">
        <f t="shared" si="16"/>
        <v>0</v>
      </c>
      <c r="AL80" s="30">
        <f t="shared" si="17"/>
        <v>0</v>
      </c>
      <c r="AM80" s="31">
        <f t="shared" si="11"/>
        <v>0</v>
      </c>
      <c r="AN80" s="32">
        <f t="shared" si="11"/>
        <v>0</v>
      </c>
      <c r="AO80" s="33"/>
      <c r="AP80" s="34"/>
      <c r="AQ80" s="34"/>
      <c r="AR80" s="33"/>
      <c r="AS80" s="26"/>
      <c r="AT80" s="26"/>
      <c r="AU80" s="33"/>
      <c r="AV80" s="26"/>
      <c r="AW80" s="40"/>
      <c r="AX80" s="36" t="str">
        <f>IFERROR(VLOOKUP(D80,リスト!$B$2:$E$18,4, FALSE), "")</f>
        <v/>
      </c>
      <c r="AY80" s="37" t="str">
        <f t="shared" si="12"/>
        <v/>
      </c>
      <c r="AZ80" s="38" t="str" cm="1">
        <f t="array" ref="AZ80">IF(ISBLANK(D80),"",IF(ISNUMBER(MATCH(D80,リスト!$B$19:$B$31,0)),IF(COUNTIF(F80:N80,"〇")&gt;1,"error",INDEX(リスト!$B$19:$M$31,MATCH(D80,リスト!$B$19:$B$31,0),IF(COUNTIF(F80:N80,"〇")=0,4,MATCH("〇",F80:N80,0)+3))),AX80*AY80))</f>
        <v/>
      </c>
      <c r="BA80" s="39">
        <f t="shared" si="13"/>
        <v>0</v>
      </c>
      <c r="BB80" s="39">
        <f t="shared" si="18"/>
        <v>0</v>
      </c>
      <c r="BC80" s="39">
        <f t="shared" si="19"/>
        <v>0</v>
      </c>
      <c r="BD80" s="39">
        <f t="shared" si="20"/>
        <v>0</v>
      </c>
      <c r="BE80" s="39">
        <f t="shared" si="21"/>
        <v>0</v>
      </c>
    </row>
    <row r="81" spans="2:57" ht="30" customHeight="1" x14ac:dyDescent="0.2">
      <c r="B81" s="43">
        <v>73</v>
      </c>
      <c r="C81" s="24"/>
      <c r="D81" s="24"/>
      <c r="E81" s="25"/>
      <c r="F81" s="26"/>
      <c r="G81" s="26"/>
      <c r="H81" s="26"/>
      <c r="I81" s="26"/>
      <c r="J81" s="26"/>
      <c r="K81" s="26"/>
      <c r="L81" s="26"/>
      <c r="M81" s="26"/>
      <c r="N81" s="27"/>
      <c r="O81" s="28" t="str">
        <f>IF(D81="", "", IF(COUNTIF(リスト!$B$2:$D$31, D81)&gt;=1, "光熱費", ""))</f>
        <v/>
      </c>
      <c r="P81" s="26"/>
      <c r="Q81" s="26"/>
      <c r="R81" s="26"/>
      <c r="S81" s="26"/>
      <c r="T81" s="26"/>
      <c r="U81" s="26"/>
      <c r="V81" s="26"/>
      <c r="W81" s="26"/>
      <c r="X81" s="26"/>
      <c r="Y81" s="29">
        <f t="shared" si="14"/>
        <v>0</v>
      </c>
      <c r="Z81" s="30">
        <f t="shared" si="15"/>
        <v>0</v>
      </c>
      <c r="AA81" s="28" t="str">
        <f>IF(D81="", "", VLOOKUP(D81, リスト!$B$2:$D$31, 3, FALSE))</f>
        <v/>
      </c>
      <c r="AB81" s="26"/>
      <c r="AC81" s="26"/>
      <c r="AD81" s="26"/>
      <c r="AE81" s="26"/>
      <c r="AF81" s="26"/>
      <c r="AG81" s="26"/>
      <c r="AH81" s="26"/>
      <c r="AI81" s="26"/>
      <c r="AJ81" s="26"/>
      <c r="AK81" s="29">
        <f t="shared" si="16"/>
        <v>0</v>
      </c>
      <c r="AL81" s="30">
        <f t="shared" si="17"/>
        <v>0</v>
      </c>
      <c r="AM81" s="31">
        <f t="shared" si="11"/>
        <v>0</v>
      </c>
      <c r="AN81" s="32">
        <f t="shared" si="11"/>
        <v>0</v>
      </c>
      <c r="AO81" s="33"/>
      <c r="AP81" s="34"/>
      <c r="AQ81" s="34"/>
      <c r="AR81" s="33"/>
      <c r="AS81" s="26"/>
      <c r="AT81" s="26"/>
      <c r="AU81" s="33"/>
      <c r="AV81" s="26"/>
      <c r="AW81" s="40"/>
      <c r="AX81" s="36" t="str">
        <f>IFERROR(VLOOKUP(D81,リスト!$B$2:$E$18,4, FALSE), "")</f>
        <v/>
      </c>
      <c r="AY81" s="37" t="str">
        <f t="shared" si="12"/>
        <v/>
      </c>
      <c r="AZ81" s="38" t="str" cm="1">
        <f t="array" ref="AZ81">IF(ISBLANK(D81),"",IF(ISNUMBER(MATCH(D81,リスト!$B$19:$B$31,0)),IF(COUNTIF(F81:N81,"〇")&gt;1,"error",INDEX(リスト!$B$19:$M$31,MATCH(D81,リスト!$B$19:$B$31,0),IF(COUNTIF(F81:N81,"〇")=0,4,MATCH("〇",F81:N81,0)+3))),AX81*AY81))</f>
        <v/>
      </c>
      <c r="BA81" s="39">
        <f t="shared" si="13"/>
        <v>0</v>
      </c>
      <c r="BB81" s="39">
        <f t="shared" si="18"/>
        <v>0</v>
      </c>
      <c r="BC81" s="39">
        <f t="shared" si="19"/>
        <v>0</v>
      </c>
      <c r="BD81" s="39">
        <f t="shared" si="20"/>
        <v>0</v>
      </c>
      <c r="BE81" s="39">
        <f t="shared" si="21"/>
        <v>0</v>
      </c>
    </row>
    <row r="82" spans="2:57" ht="30" customHeight="1" x14ac:dyDescent="0.2">
      <c r="B82" s="43">
        <v>74</v>
      </c>
      <c r="C82" s="24"/>
      <c r="D82" s="24"/>
      <c r="E82" s="25"/>
      <c r="F82" s="26"/>
      <c r="G82" s="26"/>
      <c r="H82" s="26"/>
      <c r="I82" s="26"/>
      <c r="J82" s="26"/>
      <c r="K82" s="26"/>
      <c r="L82" s="26"/>
      <c r="M82" s="26"/>
      <c r="N82" s="27"/>
      <c r="O82" s="28" t="str">
        <f>IF(D82="", "", IF(COUNTIF(リスト!$B$2:$D$31, D82)&gt;=1, "光熱費", ""))</f>
        <v/>
      </c>
      <c r="P82" s="26"/>
      <c r="Q82" s="26"/>
      <c r="R82" s="26"/>
      <c r="S82" s="26"/>
      <c r="T82" s="26"/>
      <c r="U82" s="26"/>
      <c r="V82" s="26"/>
      <c r="W82" s="26"/>
      <c r="X82" s="26"/>
      <c r="Y82" s="29">
        <f t="shared" si="14"/>
        <v>0</v>
      </c>
      <c r="Z82" s="30">
        <f t="shared" si="15"/>
        <v>0</v>
      </c>
      <c r="AA82" s="28" t="str">
        <f>IF(D82="", "", VLOOKUP(D82, リスト!$B$2:$D$31, 3, FALSE))</f>
        <v/>
      </c>
      <c r="AB82" s="26"/>
      <c r="AC82" s="26"/>
      <c r="AD82" s="26"/>
      <c r="AE82" s="26"/>
      <c r="AF82" s="26"/>
      <c r="AG82" s="26"/>
      <c r="AH82" s="26"/>
      <c r="AI82" s="26"/>
      <c r="AJ82" s="26"/>
      <c r="AK82" s="29">
        <f t="shared" si="16"/>
        <v>0</v>
      </c>
      <c r="AL82" s="30">
        <f t="shared" si="17"/>
        <v>0</v>
      </c>
      <c r="AM82" s="31">
        <f t="shared" si="11"/>
        <v>0</v>
      </c>
      <c r="AN82" s="32">
        <f t="shared" si="11"/>
        <v>0</v>
      </c>
      <c r="AO82" s="33"/>
      <c r="AP82" s="34"/>
      <c r="AQ82" s="34"/>
      <c r="AR82" s="33"/>
      <c r="AS82" s="26"/>
      <c r="AT82" s="26"/>
      <c r="AU82" s="33"/>
      <c r="AV82" s="26"/>
      <c r="AW82" s="40"/>
      <c r="AX82" s="36" t="str">
        <f>IFERROR(VLOOKUP(D82,リスト!$B$2:$E$18,4, FALSE), "")</f>
        <v/>
      </c>
      <c r="AY82" s="37" t="str">
        <f t="shared" si="12"/>
        <v/>
      </c>
      <c r="AZ82" s="38" t="str" cm="1">
        <f t="array" ref="AZ82">IF(ISBLANK(D82),"",IF(ISNUMBER(MATCH(D82,リスト!$B$19:$B$31,0)),IF(COUNTIF(F82:N82,"〇")&gt;1,"error",INDEX(リスト!$B$19:$M$31,MATCH(D82,リスト!$B$19:$B$31,0),IF(COUNTIF(F82:N82,"〇")=0,4,MATCH("〇",F82:N82,0)+3))),AX82*AY82))</f>
        <v/>
      </c>
      <c r="BA82" s="39">
        <f t="shared" si="13"/>
        <v>0</v>
      </c>
      <c r="BB82" s="39">
        <f t="shared" si="18"/>
        <v>0</v>
      </c>
      <c r="BC82" s="39">
        <f t="shared" si="19"/>
        <v>0</v>
      </c>
      <c r="BD82" s="39">
        <f t="shared" si="20"/>
        <v>0</v>
      </c>
      <c r="BE82" s="39">
        <f t="shared" si="21"/>
        <v>0</v>
      </c>
    </row>
    <row r="83" spans="2:57" ht="30" customHeight="1" x14ac:dyDescent="0.2">
      <c r="B83" s="43">
        <v>75</v>
      </c>
      <c r="C83" s="24"/>
      <c r="D83" s="24"/>
      <c r="E83" s="25"/>
      <c r="F83" s="26"/>
      <c r="G83" s="26"/>
      <c r="H83" s="26"/>
      <c r="I83" s="26"/>
      <c r="J83" s="26"/>
      <c r="K83" s="26"/>
      <c r="L83" s="26"/>
      <c r="M83" s="26"/>
      <c r="N83" s="27"/>
      <c r="O83" s="28" t="str">
        <f>IF(D83="", "", IF(COUNTIF(リスト!$B$2:$D$31, D83)&gt;=1, "光熱費", ""))</f>
        <v/>
      </c>
      <c r="P83" s="26"/>
      <c r="Q83" s="26"/>
      <c r="R83" s="26"/>
      <c r="S83" s="26"/>
      <c r="T83" s="26"/>
      <c r="U83" s="26"/>
      <c r="V83" s="26"/>
      <c r="W83" s="26"/>
      <c r="X83" s="26"/>
      <c r="Y83" s="29">
        <f t="shared" si="14"/>
        <v>0</v>
      </c>
      <c r="Z83" s="30">
        <f t="shared" si="15"/>
        <v>0</v>
      </c>
      <c r="AA83" s="28" t="str">
        <f>IF(D83="", "", VLOOKUP(D83, リスト!$B$2:$D$31, 3, FALSE))</f>
        <v/>
      </c>
      <c r="AB83" s="26"/>
      <c r="AC83" s="26"/>
      <c r="AD83" s="26"/>
      <c r="AE83" s="26"/>
      <c r="AF83" s="26"/>
      <c r="AG83" s="26"/>
      <c r="AH83" s="26"/>
      <c r="AI83" s="26"/>
      <c r="AJ83" s="26"/>
      <c r="AK83" s="29">
        <f t="shared" si="16"/>
        <v>0</v>
      </c>
      <c r="AL83" s="30">
        <f t="shared" si="17"/>
        <v>0</v>
      </c>
      <c r="AM83" s="31">
        <f t="shared" si="11"/>
        <v>0</v>
      </c>
      <c r="AN83" s="32">
        <f t="shared" si="11"/>
        <v>0</v>
      </c>
      <c r="AO83" s="33"/>
      <c r="AP83" s="34"/>
      <c r="AQ83" s="34"/>
      <c r="AR83" s="33"/>
      <c r="AS83" s="26"/>
      <c r="AT83" s="26"/>
      <c r="AU83" s="33"/>
      <c r="AV83" s="26"/>
      <c r="AW83" s="40"/>
      <c r="AX83" s="36" t="str">
        <f>IFERROR(VLOOKUP(D83,リスト!$B$2:$E$18,4, FALSE), "")</f>
        <v/>
      </c>
      <c r="AY83" s="37" t="str">
        <f t="shared" si="12"/>
        <v/>
      </c>
      <c r="AZ83" s="38" t="str" cm="1">
        <f t="array" ref="AZ83">IF(ISBLANK(D83),"",IF(ISNUMBER(MATCH(D83,リスト!$B$19:$B$31,0)),IF(COUNTIF(F83:N83,"〇")&gt;1,"error",INDEX(リスト!$B$19:$M$31,MATCH(D83,リスト!$B$19:$B$31,0),IF(COUNTIF(F83:N83,"〇")=0,4,MATCH("〇",F83:N83,0)+3))),AX83*AY83))</f>
        <v/>
      </c>
      <c r="BA83" s="39">
        <f t="shared" si="13"/>
        <v>0</v>
      </c>
      <c r="BB83" s="39">
        <f t="shared" si="18"/>
        <v>0</v>
      </c>
      <c r="BC83" s="39">
        <f t="shared" si="19"/>
        <v>0</v>
      </c>
      <c r="BD83" s="39">
        <f t="shared" si="20"/>
        <v>0</v>
      </c>
      <c r="BE83" s="39">
        <f t="shared" si="21"/>
        <v>0</v>
      </c>
    </row>
    <row r="84" spans="2:57" ht="30" customHeight="1" x14ac:dyDescent="0.2">
      <c r="B84" s="43">
        <v>76</v>
      </c>
      <c r="C84" s="24"/>
      <c r="D84" s="24"/>
      <c r="E84" s="25"/>
      <c r="F84" s="26"/>
      <c r="G84" s="26"/>
      <c r="H84" s="26"/>
      <c r="I84" s="26"/>
      <c r="J84" s="26"/>
      <c r="K84" s="26"/>
      <c r="L84" s="26"/>
      <c r="M84" s="26"/>
      <c r="N84" s="27"/>
      <c r="O84" s="28" t="str">
        <f>IF(D84="", "", IF(COUNTIF(リスト!$B$2:$D$31, D84)&gt;=1, "光熱費", ""))</f>
        <v/>
      </c>
      <c r="P84" s="26"/>
      <c r="Q84" s="26"/>
      <c r="R84" s="26"/>
      <c r="S84" s="26"/>
      <c r="T84" s="26"/>
      <c r="U84" s="26"/>
      <c r="V84" s="26"/>
      <c r="W84" s="26"/>
      <c r="X84" s="26"/>
      <c r="Y84" s="29">
        <f t="shared" si="14"/>
        <v>0</v>
      </c>
      <c r="Z84" s="30">
        <f t="shared" si="15"/>
        <v>0</v>
      </c>
      <c r="AA84" s="28" t="str">
        <f>IF(D84="", "", VLOOKUP(D84, リスト!$B$2:$D$31, 3, FALSE))</f>
        <v/>
      </c>
      <c r="AB84" s="26"/>
      <c r="AC84" s="26"/>
      <c r="AD84" s="26"/>
      <c r="AE84" s="26"/>
      <c r="AF84" s="26"/>
      <c r="AG84" s="26"/>
      <c r="AH84" s="26"/>
      <c r="AI84" s="26"/>
      <c r="AJ84" s="26"/>
      <c r="AK84" s="29">
        <f t="shared" si="16"/>
        <v>0</v>
      </c>
      <c r="AL84" s="30">
        <f t="shared" si="17"/>
        <v>0</v>
      </c>
      <c r="AM84" s="31">
        <f t="shared" si="11"/>
        <v>0</v>
      </c>
      <c r="AN84" s="32">
        <f t="shared" si="11"/>
        <v>0</v>
      </c>
      <c r="AO84" s="33"/>
      <c r="AP84" s="34"/>
      <c r="AQ84" s="34"/>
      <c r="AR84" s="33"/>
      <c r="AS84" s="26"/>
      <c r="AT84" s="26"/>
      <c r="AU84" s="33"/>
      <c r="AV84" s="26"/>
      <c r="AW84" s="40"/>
      <c r="AX84" s="36" t="str">
        <f>IFERROR(VLOOKUP(D84,リスト!$B$2:$E$18,4, FALSE), "")</f>
        <v/>
      </c>
      <c r="AY84" s="37" t="str">
        <f t="shared" si="12"/>
        <v/>
      </c>
      <c r="AZ84" s="38" t="str" cm="1">
        <f t="array" ref="AZ84">IF(ISBLANK(D84),"",IF(ISNUMBER(MATCH(D84,リスト!$B$19:$B$31,0)),IF(COUNTIF(F84:N84,"〇")&gt;1,"error",INDEX(リスト!$B$19:$M$31,MATCH(D84,リスト!$B$19:$B$31,0),IF(COUNTIF(F84:N84,"〇")=0,4,MATCH("〇",F84:N84,0)+3))),AX84*AY84))</f>
        <v/>
      </c>
      <c r="BA84" s="39">
        <f t="shared" si="13"/>
        <v>0</v>
      </c>
      <c r="BB84" s="39">
        <f t="shared" si="18"/>
        <v>0</v>
      </c>
      <c r="BC84" s="39">
        <f t="shared" si="19"/>
        <v>0</v>
      </c>
      <c r="BD84" s="39">
        <f t="shared" si="20"/>
        <v>0</v>
      </c>
      <c r="BE84" s="39">
        <f t="shared" si="21"/>
        <v>0</v>
      </c>
    </row>
    <row r="85" spans="2:57" ht="30" customHeight="1" x14ac:dyDescent="0.2">
      <c r="B85" s="43">
        <v>77</v>
      </c>
      <c r="C85" s="24"/>
      <c r="D85" s="24"/>
      <c r="E85" s="25"/>
      <c r="F85" s="26"/>
      <c r="G85" s="26"/>
      <c r="H85" s="26"/>
      <c r="I85" s="26"/>
      <c r="J85" s="26"/>
      <c r="K85" s="26"/>
      <c r="L85" s="26"/>
      <c r="M85" s="26"/>
      <c r="N85" s="27"/>
      <c r="O85" s="28" t="str">
        <f>IF(D85="", "", IF(COUNTIF(リスト!$B$2:$D$31, D85)&gt;=1, "光熱費", ""))</f>
        <v/>
      </c>
      <c r="P85" s="26"/>
      <c r="Q85" s="26"/>
      <c r="R85" s="26"/>
      <c r="S85" s="26"/>
      <c r="T85" s="26"/>
      <c r="U85" s="26"/>
      <c r="V85" s="26"/>
      <c r="W85" s="26"/>
      <c r="X85" s="26"/>
      <c r="Y85" s="29">
        <f t="shared" si="14"/>
        <v>0</v>
      </c>
      <c r="Z85" s="30">
        <f t="shared" si="15"/>
        <v>0</v>
      </c>
      <c r="AA85" s="28" t="str">
        <f>IF(D85="", "", VLOOKUP(D85, リスト!$B$2:$D$31, 3, FALSE))</f>
        <v/>
      </c>
      <c r="AB85" s="26"/>
      <c r="AC85" s="26"/>
      <c r="AD85" s="26"/>
      <c r="AE85" s="26"/>
      <c r="AF85" s="26"/>
      <c r="AG85" s="26"/>
      <c r="AH85" s="26"/>
      <c r="AI85" s="26"/>
      <c r="AJ85" s="26"/>
      <c r="AK85" s="29">
        <f t="shared" si="16"/>
        <v>0</v>
      </c>
      <c r="AL85" s="30">
        <f t="shared" si="17"/>
        <v>0</v>
      </c>
      <c r="AM85" s="31">
        <f t="shared" si="11"/>
        <v>0</v>
      </c>
      <c r="AN85" s="32">
        <f t="shared" si="11"/>
        <v>0</v>
      </c>
      <c r="AO85" s="33"/>
      <c r="AP85" s="34"/>
      <c r="AQ85" s="34"/>
      <c r="AR85" s="33"/>
      <c r="AS85" s="26"/>
      <c r="AT85" s="26"/>
      <c r="AU85" s="33"/>
      <c r="AV85" s="26"/>
      <c r="AW85" s="40"/>
      <c r="AX85" s="36" t="str">
        <f>IFERROR(VLOOKUP(D85,リスト!$B$2:$E$18,4, FALSE), "")</f>
        <v/>
      </c>
      <c r="AY85" s="37" t="str">
        <f t="shared" si="12"/>
        <v/>
      </c>
      <c r="AZ85" s="38" t="str" cm="1">
        <f t="array" ref="AZ85">IF(ISBLANK(D85),"",IF(ISNUMBER(MATCH(D85,リスト!$B$19:$B$31,0)),IF(COUNTIF(F85:N85,"〇")&gt;1,"error",INDEX(リスト!$B$19:$M$31,MATCH(D85,リスト!$B$19:$B$31,0),IF(COUNTIF(F85:N85,"〇")=0,4,MATCH("〇",F85:N85,0)+3))),AX85*AY85))</f>
        <v/>
      </c>
      <c r="BA85" s="39">
        <f t="shared" si="13"/>
        <v>0</v>
      </c>
      <c r="BB85" s="39">
        <f t="shared" si="18"/>
        <v>0</v>
      </c>
      <c r="BC85" s="39">
        <f t="shared" si="19"/>
        <v>0</v>
      </c>
      <c r="BD85" s="39">
        <f t="shared" si="20"/>
        <v>0</v>
      </c>
      <c r="BE85" s="39">
        <f t="shared" si="21"/>
        <v>0</v>
      </c>
    </row>
    <row r="86" spans="2:57" ht="30" customHeight="1" x14ac:dyDescent="0.2">
      <c r="B86" s="43">
        <v>78</v>
      </c>
      <c r="C86" s="24"/>
      <c r="D86" s="24"/>
      <c r="E86" s="25"/>
      <c r="F86" s="26"/>
      <c r="G86" s="26"/>
      <c r="H86" s="26"/>
      <c r="I86" s="26"/>
      <c r="J86" s="26"/>
      <c r="K86" s="26"/>
      <c r="L86" s="26"/>
      <c r="M86" s="26"/>
      <c r="N86" s="27"/>
      <c r="O86" s="28" t="str">
        <f>IF(D86="", "", IF(COUNTIF(リスト!$B$2:$D$31, D86)&gt;=1, "光熱費", ""))</f>
        <v/>
      </c>
      <c r="P86" s="26"/>
      <c r="Q86" s="26"/>
      <c r="R86" s="26"/>
      <c r="S86" s="26"/>
      <c r="T86" s="26"/>
      <c r="U86" s="26"/>
      <c r="V86" s="26"/>
      <c r="W86" s="26"/>
      <c r="X86" s="26"/>
      <c r="Y86" s="29">
        <f t="shared" si="14"/>
        <v>0</v>
      </c>
      <c r="Z86" s="30">
        <f t="shared" si="15"/>
        <v>0</v>
      </c>
      <c r="AA86" s="28" t="str">
        <f>IF(D86="", "", VLOOKUP(D86, リスト!$B$2:$D$31, 3, FALSE))</f>
        <v/>
      </c>
      <c r="AB86" s="26"/>
      <c r="AC86" s="26"/>
      <c r="AD86" s="26"/>
      <c r="AE86" s="26"/>
      <c r="AF86" s="26"/>
      <c r="AG86" s="26"/>
      <c r="AH86" s="26"/>
      <c r="AI86" s="26"/>
      <c r="AJ86" s="26"/>
      <c r="AK86" s="29">
        <f t="shared" si="16"/>
        <v>0</v>
      </c>
      <c r="AL86" s="30">
        <f t="shared" si="17"/>
        <v>0</v>
      </c>
      <c r="AM86" s="31">
        <f t="shared" si="11"/>
        <v>0</v>
      </c>
      <c r="AN86" s="32">
        <f t="shared" si="11"/>
        <v>0</v>
      </c>
      <c r="AO86" s="33"/>
      <c r="AP86" s="34"/>
      <c r="AQ86" s="34"/>
      <c r="AR86" s="33"/>
      <c r="AS86" s="26"/>
      <c r="AT86" s="26"/>
      <c r="AU86" s="33"/>
      <c r="AV86" s="26"/>
      <c r="AW86" s="40"/>
      <c r="AX86" s="36" t="str">
        <f>IFERROR(VLOOKUP(D86,リスト!$B$2:$E$18,4, FALSE), "")</f>
        <v/>
      </c>
      <c r="AY86" s="37" t="str">
        <f t="shared" si="12"/>
        <v/>
      </c>
      <c r="AZ86" s="38" t="str" cm="1">
        <f t="array" ref="AZ86">IF(ISBLANK(D86),"",IF(ISNUMBER(MATCH(D86,リスト!$B$19:$B$31,0)),IF(COUNTIF(F86:N86,"〇")&gt;1,"error",INDEX(リスト!$B$19:$M$31,MATCH(D86,リスト!$B$19:$B$31,0),IF(COUNTIF(F86:N86,"〇")=0,4,MATCH("〇",F86:N86,0)+3))),AX86*AY86))</f>
        <v/>
      </c>
      <c r="BA86" s="39">
        <f t="shared" si="13"/>
        <v>0</v>
      </c>
      <c r="BB86" s="39">
        <f t="shared" si="18"/>
        <v>0</v>
      </c>
      <c r="BC86" s="39">
        <f t="shared" si="19"/>
        <v>0</v>
      </c>
      <c r="BD86" s="39">
        <f t="shared" si="20"/>
        <v>0</v>
      </c>
      <c r="BE86" s="39">
        <f t="shared" si="21"/>
        <v>0</v>
      </c>
    </row>
    <row r="87" spans="2:57" ht="30" customHeight="1" x14ac:dyDescent="0.2">
      <c r="B87" s="43">
        <v>79</v>
      </c>
      <c r="C87" s="24"/>
      <c r="D87" s="24"/>
      <c r="E87" s="25"/>
      <c r="F87" s="26"/>
      <c r="G87" s="26"/>
      <c r="H87" s="26"/>
      <c r="I87" s="26"/>
      <c r="J87" s="26"/>
      <c r="K87" s="26"/>
      <c r="L87" s="26"/>
      <c r="M87" s="26"/>
      <c r="N87" s="27"/>
      <c r="O87" s="28" t="str">
        <f>IF(D87="", "", IF(COUNTIF(リスト!$B$2:$D$31, D87)&gt;=1, "光熱費", ""))</f>
        <v/>
      </c>
      <c r="P87" s="26"/>
      <c r="Q87" s="26"/>
      <c r="R87" s="26"/>
      <c r="S87" s="26"/>
      <c r="T87" s="26"/>
      <c r="U87" s="26"/>
      <c r="V87" s="26"/>
      <c r="W87" s="26"/>
      <c r="X87" s="26"/>
      <c r="Y87" s="29">
        <f t="shared" si="14"/>
        <v>0</v>
      </c>
      <c r="Z87" s="30">
        <f t="shared" si="15"/>
        <v>0</v>
      </c>
      <c r="AA87" s="28" t="str">
        <f>IF(D87="", "", VLOOKUP(D87, リスト!$B$2:$D$31, 3, FALSE))</f>
        <v/>
      </c>
      <c r="AB87" s="26"/>
      <c r="AC87" s="26"/>
      <c r="AD87" s="26"/>
      <c r="AE87" s="26"/>
      <c r="AF87" s="26"/>
      <c r="AG87" s="26"/>
      <c r="AH87" s="26"/>
      <c r="AI87" s="26"/>
      <c r="AJ87" s="26"/>
      <c r="AK87" s="29">
        <f t="shared" si="16"/>
        <v>0</v>
      </c>
      <c r="AL87" s="30">
        <f t="shared" si="17"/>
        <v>0</v>
      </c>
      <c r="AM87" s="31">
        <f t="shared" si="11"/>
        <v>0</v>
      </c>
      <c r="AN87" s="32">
        <f t="shared" si="11"/>
        <v>0</v>
      </c>
      <c r="AO87" s="33"/>
      <c r="AP87" s="34"/>
      <c r="AQ87" s="34"/>
      <c r="AR87" s="33"/>
      <c r="AS87" s="26"/>
      <c r="AT87" s="26"/>
      <c r="AU87" s="33"/>
      <c r="AV87" s="26"/>
      <c r="AW87" s="40"/>
      <c r="AX87" s="36" t="str">
        <f>IFERROR(VLOOKUP(D87,リスト!$B$2:$E$18,4, FALSE), "")</f>
        <v/>
      </c>
      <c r="AY87" s="37" t="str">
        <f t="shared" si="12"/>
        <v/>
      </c>
      <c r="AZ87" s="38" t="str" cm="1">
        <f t="array" ref="AZ87">IF(ISBLANK(D87),"",IF(ISNUMBER(MATCH(D87,リスト!$B$19:$B$31,0)),IF(COUNTIF(F87:N87,"〇")&gt;1,"error",INDEX(リスト!$B$19:$M$31,MATCH(D87,リスト!$B$19:$B$31,0),IF(COUNTIF(F87:N87,"〇")=0,4,MATCH("〇",F87:N87,0)+3))),AX87*AY87))</f>
        <v/>
      </c>
      <c r="BA87" s="39">
        <f t="shared" si="13"/>
        <v>0</v>
      </c>
      <c r="BB87" s="39">
        <f t="shared" si="18"/>
        <v>0</v>
      </c>
      <c r="BC87" s="39">
        <f t="shared" si="19"/>
        <v>0</v>
      </c>
      <c r="BD87" s="39">
        <f t="shared" si="20"/>
        <v>0</v>
      </c>
      <c r="BE87" s="39">
        <f t="shared" si="21"/>
        <v>0</v>
      </c>
    </row>
    <row r="88" spans="2:57" ht="30" customHeight="1" x14ac:dyDescent="0.2">
      <c r="B88" s="43">
        <v>80</v>
      </c>
      <c r="C88" s="24"/>
      <c r="D88" s="24"/>
      <c r="E88" s="25"/>
      <c r="F88" s="26"/>
      <c r="G88" s="26"/>
      <c r="H88" s="26"/>
      <c r="I88" s="26"/>
      <c r="J88" s="26"/>
      <c r="K88" s="26"/>
      <c r="L88" s="26"/>
      <c r="M88" s="26"/>
      <c r="N88" s="27"/>
      <c r="O88" s="28" t="str">
        <f>IF(D88="", "", IF(COUNTIF(リスト!$B$2:$D$31, D88)&gt;=1, "光熱費", ""))</f>
        <v/>
      </c>
      <c r="P88" s="26"/>
      <c r="Q88" s="26"/>
      <c r="R88" s="26"/>
      <c r="S88" s="26"/>
      <c r="T88" s="26"/>
      <c r="U88" s="26"/>
      <c r="V88" s="26"/>
      <c r="W88" s="26"/>
      <c r="X88" s="26"/>
      <c r="Y88" s="29">
        <f t="shared" si="14"/>
        <v>0</v>
      </c>
      <c r="Z88" s="30">
        <f t="shared" si="15"/>
        <v>0</v>
      </c>
      <c r="AA88" s="28" t="str">
        <f>IF(D88="", "", VLOOKUP(D88, リスト!$B$2:$D$31, 3, FALSE))</f>
        <v/>
      </c>
      <c r="AB88" s="26"/>
      <c r="AC88" s="26"/>
      <c r="AD88" s="26"/>
      <c r="AE88" s="26"/>
      <c r="AF88" s="26"/>
      <c r="AG88" s="26"/>
      <c r="AH88" s="26"/>
      <c r="AI88" s="26"/>
      <c r="AJ88" s="26"/>
      <c r="AK88" s="29">
        <f t="shared" si="16"/>
        <v>0</v>
      </c>
      <c r="AL88" s="30">
        <f t="shared" si="17"/>
        <v>0</v>
      </c>
      <c r="AM88" s="31">
        <f t="shared" si="11"/>
        <v>0</v>
      </c>
      <c r="AN88" s="32">
        <f t="shared" si="11"/>
        <v>0</v>
      </c>
      <c r="AO88" s="33"/>
      <c r="AP88" s="34"/>
      <c r="AQ88" s="34"/>
      <c r="AR88" s="33"/>
      <c r="AS88" s="26"/>
      <c r="AT88" s="26"/>
      <c r="AU88" s="33"/>
      <c r="AV88" s="26"/>
      <c r="AW88" s="40"/>
      <c r="AX88" s="36" t="str">
        <f>IFERROR(VLOOKUP(D88,リスト!$B$2:$E$18,4, FALSE), "")</f>
        <v/>
      </c>
      <c r="AY88" s="37" t="str">
        <f t="shared" si="12"/>
        <v/>
      </c>
      <c r="AZ88" s="38" t="str" cm="1">
        <f t="array" ref="AZ88">IF(ISBLANK(D88),"",IF(ISNUMBER(MATCH(D88,リスト!$B$19:$B$31,0)),IF(COUNTIF(F88:N88,"〇")&gt;1,"error",INDEX(リスト!$B$19:$M$31,MATCH(D88,リスト!$B$19:$B$31,0),IF(COUNTIF(F88:N88,"〇")=0,4,MATCH("〇",F88:N88,0)+3))),AX88*AY88))</f>
        <v/>
      </c>
      <c r="BA88" s="39">
        <f t="shared" si="13"/>
        <v>0</v>
      </c>
      <c r="BB88" s="39">
        <f t="shared" si="18"/>
        <v>0</v>
      </c>
      <c r="BC88" s="39">
        <f t="shared" si="19"/>
        <v>0</v>
      </c>
      <c r="BD88" s="39">
        <f t="shared" si="20"/>
        <v>0</v>
      </c>
      <c r="BE88" s="39">
        <f t="shared" si="21"/>
        <v>0</v>
      </c>
    </row>
    <row r="89" spans="2:57" ht="30" customHeight="1" x14ac:dyDescent="0.2">
      <c r="B89" s="43">
        <v>81</v>
      </c>
      <c r="C89" s="24"/>
      <c r="D89" s="24"/>
      <c r="E89" s="25"/>
      <c r="F89" s="26"/>
      <c r="G89" s="26"/>
      <c r="H89" s="26"/>
      <c r="I89" s="26"/>
      <c r="J89" s="26"/>
      <c r="K89" s="26"/>
      <c r="L89" s="26"/>
      <c r="M89" s="26"/>
      <c r="N89" s="27"/>
      <c r="O89" s="28" t="str">
        <f>IF(D89="", "", IF(COUNTIF(リスト!$B$2:$D$31, D89)&gt;=1, "光熱費", ""))</f>
        <v/>
      </c>
      <c r="P89" s="26"/>
      <c r="Q89" s="26"/>
      <c r="R89" s="26"/>
      <c r="S89" s="26"/>
      <c r="T89" s="26"/>
      <c r="U89" s="26"/>
      <c r="V89" s="26"/>
      <c r="W89" s="26"/>
      <c r="X89" s="26"/>
      <c r="Y89" s="29">
        <f t="shared" si="14"/>
        <v>0</v>
      </c>
      <c r="Z89" s="30">
        <f t="shared" si="15"/>
        <v>0</v>
      </c>
      <c r="AA89" s="28" t="str">
        <f>IF(D89="", "", VLOOKUP(D89, リスト!$B$2:$D$31, 3, FALSE))</f>
        <v/>
      </c>
      <c r="AB89" s="26"/>
      <c r="AC89" s="26"/>
      <c r="AD89" s="26"/>
      <c r="AE89" s="26"/>
      <c r="AF89" s="26"/>
      <c r="AG89" s="26"/>
      <c r="AH89" s="26"/>
      <c r="AI89" s="26"/>
      <c r="AJ89" s="26"/>
      <c r="AK89" s="29">
        <f t="shared" si="16"/>
        <v>0</v>
      </c>
      <c r="AL89" s="30">
        <f t="shared" si="17"/>
        <v>0</v>
      </c>
      <c r="AM89" s="31">
        <f t="shared" si="11"/>
        <v>0</v>
      </c>
      <c r="AN89" s="32">
        <f t="shared" si="11"/>
        <v>0</v>
      </c>
      <c r="AO89" s="33"/>
      <c r="AP89" s="34"/>
      <c r="AQ89" s="34"/>
      <c r="AR89" s="33"/>
      <c r="AS89" s="26"/>
      <c r="AT89" s="26"/>
      <c r="AU89" s="33"/>
      <c r="AV89" s="26"/>
      <c r="AW89" s="40"/>
      <c r="AX89" s="36" t="str">
        <f>IFERROR(VLOOKUP(D89,リスト!$B$2:$E$18,4, FALSE), "")</f>
        <v/>
      </c>
      <c r="AY89" s="37" t="str">
        <f t="shared" si="12"/>
        <v/>
      </c>
      <c r="AZ89" s="38" t="str" cm="1">
        <f t="array" ref="AZ89">IF(ISBLANK(D89),"",IF(ISNUMBER(MATCH(D89,リスト!$B$19:$B$31,0)),IF(COUNTIF(F89:N89,"〇")&gt;1,"error",INDEX(リスト!$B$19:$M$31,MATCH(D89,リスト!$B$19:$B$31,0),IF(COUNTIF(F89:N89,"〇")=0,4,MATCH("〇",F89:N89,0)+3))),AX89*AY89))</f>
        <v/>
      </c>
      <c r="BA89" s="39">
        <f t="shared" si="13"/>
        <v>0</v>
      </c>
      <c r="BB89" s="39">
        <f t="shared" si="18"/>
        <v>0</v>
      </c>
      <c r="BC89" s="39">
        <f t="shared" si="19"/>
        <v>0</v>
      </c>
      <c r="BD89" s="39">
        <f t="shared" si="20"/>
        <v>0</v>
      </c>
      <c r="BE89" s="39">
        <f t="shared" si="21"/>
        <v>0</v>
      </c>
    </row>
    <row r="90" spans="2:57" ht="30" customHeight="1" x14ac:dyDescent="0.2">
      <c r="B90" s="43">
        <v>82</v>
      </c>
      <c r="C90" s="24"/>
      <c r="D90" s="24"/>
      <c r="E90" s="25"/>
      <c r="F90" s="26"/>
      <c r="G90" s="26"/>
      <c r="H90" s="26"/>
      <c r="I90" s="26"/>
      <c r="J90" s="26"/>
      <c r="K90" s="26"/>
      <c r="L90" s="26"/>
      <c r="M90" s="26"/>
      <c r="N90" s="27"/>
      <c r="O90" s="28" t="str">
        <f>IF(D90="", "", IF(COUNTIF(リスト!$B$2:$D$31, D90)&gt;=1, "光熱費", ""))</f>
        <v/>
      </c>
      <c r="P90" s="26"/>
      <c r="Q90" s="26"/>
      <c r="R90" s="26"/>
      <c r="S90" s="26"/>
      <c r="T90" s="26"/>
      <c r="U90" s="26"/>
      <c r="V90" s="26"/>
      <c r="W90" s="26"/>
      <c r="X90" s="26"/>
      <c r="Y90" s="29">
        <f t="shared" si="14"/>
        <v>0</v>
      </c>
      <c r="Z90" s="30">
        <f t="shared" si="15"/>
        <v>0</v>
      </c>
      <c r="AA90" s="28" t="str">
        <f>IF(D90="", "", VLOOKUP(D90, リスト!$B$2:$D$31, 3, FALSE))</f>
        <v/>
      </c>
      <c r="AB90" s="26"/>
      <c r="AC90" s="26"/>
      <c r="AD90" s="26"/>
      <c r="AE90" s="26"/>
      <c r="AF90" s="26"/>
      <c r="AG90" s="26"/>
      <c r="AH90" s="26"/>
      <c r="AI90" s="26"/>
      <c r="AJ90" s="26"/>
      <c r="AK90" s="29">
        <f t="shared" si="16"/>
        <v>0</v>
      </c>
      <c r="AL90" s="30">
        <f t="shared" si="17"/>
        <v>0</v>
      </c>
      <c r="AM90" s="31">
        <f t="shared" ref="AM90:AN153" si="22">SUM(Y90,AK90)</f>
        <v>0</v>
      </c>
      <c r="AN90" s="32">
        <f t="shared" si="22"/>
        <v>0</v>
      </c>
      <c r="AO90" s="33"/>
      <c r="AP90" s="34"/>
      <c r="AQ90" s="34"/>
      <c r="AR90" s="33"/>
      <c r="AS90" s="26"/>
      <c r="AT90" s="26"/>
      <c r="AU90" s="33"/>
      <c r="AV90" s="26"/>
      <c r="AW90" s="40"/>
      <c r="AX90" s="36" t="str">
        <f>IFERROR(VLOOKUP(D90,リスト!$B$2:$E$18,4, FALSE), "")</f>
        <v/>
      </c>
      <c r="AY90" s="37" t="str">
        <f t="shared" si="12"/>
        <v/>
      </c>
      <c r="AZ90" s="38" t="str" cm="1">
        <f t="array" ref="AZ90">IF(ISBLANK(D90),"",IF(ISNUMBER(MATCH(D90,リスト!$B$19:$B$31,0)),IF(COUNTIF(F90:N90,"〇")&gt;1,"error",INDEX(リスト!$B$19:$M$31,MATCH(D90,リスト!$B$19:$B$31,0),IF(COUNTIF(F90:N90,"〇")=0,4,MATCH("〇",F90:N90,0)+3))),AX90*AY90))</f>
        <v/>
      </c>
      <c r="BA90" s="39">
        <f t="shared" si="13"/>
        <v>0</v>
      </c>
      <c r="BB90" s="39">
        <f t="shared" si="18"/>
        <v>0</v>
      </c>
      <c r="BC90" s="39">
        <f t="shared" si="19"/>
        <v>0</v>
      </c>
      <c r="BD90" s="39">
        <f t="shared" si="20"/>
        <v>0</v>
      </c>
      <c r="BE90" s="39">
        <f t="shared" si="21"/>
        <v>0</v>
      </c>
    </row>
    <row r="91" spans="2:57" ht="30" customHeight="1" x14ac:dyDescent="0.2">
      <c r="B91" s="43">
        <v>83</v>
      </c>
      <c r="C91" s="24"/>
      <c r="D91" s="24"/>
      <c r="E91" s="25"/>
      <c r="F91" s="26"/>
      <c r="G91" s="26"/>
      <c r="H91" s="26"/>
      <c r="I91" s="26"/>
      <c r="J91" s="26"/>
      <c r="K91" s="26"/>
      <c r="L91" s="26"/>
      <c r="M91" s="26"/>
      <c r="N91" s="27"/>
      <c r="O91" s="28" t="str">
        <f>IF(D91="", "", IF(COUNTIF(リスト!$B$2:$D$31, D91)&gt;=1, "光熱費", ""))</f>
        <v/>
      </c>
      <c r="P91" s="26"/>
      <c r="Q91" s="26"/>
      <c r="R91" s="26"/>
      <c r="S91" s="26"/>
      <c r="T91" s="26"/>
      <c r="U91" s="26"/>
      <c r="V91" s="26"/>
      <c r="W91" s="26"/>
      <c r="X91" s="26"/>
      <c r="Y91" s="29">
        <f t="shared" si="14"/>
        <v>0</v>
      </c>
      <c r="Z91" s="30">
        <f t="shared" si="15"/>
        <v>0</v>
      </c>
      <c r="AA91" s="28" t="str">
        <f>IF(D91="", "", VLOOKUP(D91, リスト!$B$2:$D$31, 3, FALSE))</f>
        <v/>
      </c>
      <c r="AB91" s="26"/>
      <c r="AC91" s="26"/>
      <c r="AD91" s="26"/>
      <c r="AE91" s="26"/>
      <c r="AF91" s="26"/>
      <c r="AG91" s="26"/>
      <c r="AH91" s="26"/>
      <c r="AI91" s="26"/>
      <c r="AJ91" s="26"/>
      <c r="AK91" s="29">
        <f t="shared" si="16"/>
        <v>0</v>
      </c>
      <c r="AL91" s="30">
        <f t="shared" si="17"/>
        <v>0</v>
      </c>
      <c r="AM91" s="31">
        <f t="shared" si="22"/>
        <v>0</v>
      </c>
      <c r="AN91" s="32">
        <f t="shared" si="22"/>
        <v>0</v>
      </c>
      <c r="AO91" s="33"/>
      <c r="AP91" s="34"/>
      <c r="AQ91" s="34"/>
      <c r="AR91" s="33"/>
      <c r="AS91" s="26"/>
      <c r="AT91" s="26"/>
      <c r="AU91" s="33"/>
      <c r="AV91" s="26"/>
      <c r="AW91" s="40"/>
      <c r="AX91" s="36" t="str">
        <f>IFERROR(VLOOKUP(D91,リスト!$B$2:$E$18,4, FALSE), "")</f>
        <v/>
      </c>
      <c r="AY91" s="37" t="str">
        <f t="shared" si="12"/>
        <v/>
      </c>
      <c r="AZ91" s="38" t="str" cm="1">
        <f t="array" ref="AZ91">IF(ISBLANK(D91),"",IF(ISNUMBER(MATCH(D91,リスト!$B$19:$B$31,0)),IF(COUNTIF(F91:N91,"〇")&gt;1,"error",INDEX(リスト!$B$19:$M$31,MATCH(D91,リスト!$B$19:$B$31,0),IF(COUNTIF(F91:N91,"〇")=0,4,MATCH("〇",F91:N91,0)+3))),AX91*AY91))</f>
        <v/>
      </c>
      <c r="BA91" s="39">
        <f t="shared" si="13"/>
        <v>0</v>
      </c>
      <c r="BB91" s="39">
        <f t="shared" si="18"/>
        <v>0</v>
      </c>
      <c r="BC91" s="39">
        <f t="shared" si="19"/>
        <v>0</v>
      </c>
      <c r="BD91" s="39">
        <f t="shared" si="20"/>
        <v>0</v>
      </c>
      <c r="BE91" s="39">
        <f t="shared" si="21"/>
        <v>0</v>
      </c>
    </row>
    <row r="92" spans="2:57" ht="30" customHeight="1" x14ac:dyDescent="0.2">
      <c r="B92" s="43">
        <v>84</v>
      </c>
      <c r="C92" s="24"/>
      <c r="D92" s="24"/>
      <c r="E92" s="25"/>
      <c r="F92" s="26"/>
      <c r="G92" s="26"/>
      <c r="H92" s="26"/>
      <c r="I92" s="26"/>
      <c r="J92" s="26"/>
      <c r="K92" s="26"/>
      <c r="L92" s="26"/>
      <c r="M92" s="26"/>
      <c r="N92" s="27"/>
      <c r="O92" s="28" t="str">
        <f>IF(D92="", "", IF(COUNTIF(リスト!$B$2:$D$31, D92)&gt;=1, "光熱費", ""))</f>
        <v/>
      </c>
      <c r="P92" s="26"/>
      <c r="Q92" s="26"/>
      <c r="R92" s="26"/>
      <c r="S92" s="26"/>
      <c r="T92" s="26"/>
      <c r="U92" s="26"/>
      <c r="V92" s="26"/>
      <c r="W92" s="26"/>
      <c r="X92" s="26"/>
      <c r="Y92" s="29">
        <f t="shared" si="14"/>
        <v>0</v>
      </c>
      <c r="Z92" s="30">
        <f t="shared" si="15"/>
        <v>0</v>
      </c>
      <c r="AA92" s="28" t="str">
        <f>IF(D92="", "", VLOOKUP(D92, リスト!$B$2:$D$31, 3, FALSE))</f>
        <v/>
      </c>
      <c r="AB92" s="26"/>
      <c r="AC92" s="26"/>
      <c r="AD92" s="26"/>
      <c r="AE92" s="26"/>
      <c r="AF92" s="26"/>
      <c r="AG92" s="26"/>
      <c r="AH92" s="26"/>
      <c r="AI92" s="26"/>
      <c r="AJ92" s="26"/>
      <c r="AK92" s="29">
        <f t="shared" si="16"/>
        <v>0</v>
      </c>
      <c r="AL92" s="30">
        <f t="shared" si="17"/>
        <v>0</v>
      </c>
      <c r="AM92" s="31">
        <f t="shared" si="22"/>
        <v>0</v>
      </c>
      <c r="AN92" s="32">
        <f t="shared" si="22"/>
        <v>0</v>
      </c>
      <c r="AO92" s="33"/>
      <c r="AP92" s="34"/>
      <c r="AQ92" s="34"/>
      <c r="AR92" s="33"/>
      <c r="AS92" s="26"/>
      <c r="AT92" s="26"/>
      <c r="AU92" s="33"/>
      <c r="AV92" s="26"/>
      <c r="AW92" s="40"/>
      <c r="AX92" s="36" t="str">
        <f>IFERROR(VLOOKUP(D92,リスト!$B$2:$E$18,4, FALSE), "")</f>
        <v/>
      </c>
      <c r="AY92" s="37" t="str">
        <f t="shared" si="12"/>
        <v/>
      </c>
      <c r="AZ92" s="38" t="str" cm="1">
        <f t="array" ref="AZ92">IF(ISBLANK(D92),"",IF(ISNUMBER(MATCH(D92,リスト!$B$19:$B$31,0)),IF(COUNTIF(F92:N92,"〇")&gt;1,"error",INDEX(リスト!$B$19:$M$31,MATCH(D92,リスト!$B$19:$B$31,0),IF(COUNTIF(F92:N92,"〇")=0,4,MATCH("〇",F92:N92,0)+3))),AX92*AY92))</f>
        <v/>
      </c>
      <c r="BA92" s="39">
        <f t="shared" si="13"/>
        <v>0</v>
      </c>
      <c r="BB92" s="39">
        <f t="shared" si="18"/>
        <v>0</v>
      </c>
      <c r="BC92" s="39">
        <f t="shared" si="19"/>
        <v>0</v>
      </c>
      <c r="BD92" s="39">
        <f t="shared" si="20"/>
        <v>0</v>
      </c>
      <c r="BE92" s="39">
        <f t="shared" si="21"/>
        <v>0</v>
      </c>
    </row>
    <row r="93" spans="2:57" ht="30" customHeight="1" x14ac:dyDescent="0.2">
      <c r="B93" s="43">
        <v>85</v>
      </c>
      <c r="C93" s="24"/>
      <c r="D93" s="24"/>
      <c r="E93" s="25"/>
      <c r="F93" s="26"/>
      <c r="G93" s="26"/>
      <c r="H93" s="26"/>
      <c r="I93" s="26"/>
      <c r="J93" s="26"/>
      <c r="K93" s="26"/>
      <c r="L93" s="26"/>
      <c r="M93" s="26"/>
      <c r="N93" s="27"/>
      <c r="O93" s="28" t="str">
        <f>IF(D93="", "", IF(COUNTIF(リスト!$B$2:$D$31, D93)&gt;=1, "光熱費", ""))</f>
        <v/>
      </c>
      <c r="P93" s="26"/>
      <c r="Q93" s="26"/>
      <c r="R93" s="26"/>
      <c r="S93" s="26"/>
      <c r="T93" s="26"/>
      <c r="U93" s="26"/>
      <c r="V93" s="26"/>
      <c r="W93" s="26"/>
      <c r="X93" s="26"/>
      <c r="Y93" s="29">
        <f t="shared" si="14"/>
        <v>0</v>
      </c>
      <c r="Z93" s="30">
        <f t="shared" si="15"/>
        <v>0</v>
      </c>
      <c r="AA93" s="28" t="str">
        <f>IF(D93="", "", VLOOKUP(D93, リスト!$B$2:$D$31, 3, FALSE))</f>
        <v/>
      </c>
      <c r="AB93" s="26"/>
      <c r="AC93" s="26"/>
      <c r="AD93" s="26"/>
      <c r="AE93" s="26"/>
      <c r="AF93" s="26"/>
      <c r="AG93" s="26"/>
      <c r="AH93" s="26"/>
      <c r="AI93" s="26"/>
      <c r="AJ93" s="26"/>
      <c r="AK93" s="29">
        <f t="shared" si="16"/>
        <v>0</v>
      </c>
      <c r="AL93" s="30">
        <f t="shared" si="17"/>
        <v>0</v>
      </c>
      <c r="AM93" s="31">
        <f t="shared" si="22"/>
        <v>0</v>
      </c>
      <c r="AN93" s="32">
        <f t="shared" si="22"/>
        <v>0</v>
      </c>
      <c r="AO93" s="33"/>
      <c r="AP93" s="34"/>
      <c r="AQ93" s="34"/>
      <c r="AR93" s="33"/>
      <c r="AS93" s="26"/>
      <c r="AT93" s="26"/>
      <c r="AU93" s="33"/>
      <c r="AV93" s="26"/>
      <c r="AW93" s="40"/>
      <c r="AX93" s="36" t="str">
        <f>IFERROR(VLOOKUP(D93,リスト!$B$2:$E$18,4, FALSE), "")</f>
        <v/>
      </c>
      <c r="AY93" s="37" t="str">
        <f t="shared" si="12"/>
        <v/>
      </c>
      <c r="AZ93" s="38" t="str" cm="1">
        <f t="array" ref="AZ93">IF(ISBLANK(D93),"",IF(ISNUMBER(MATCH(D93,リスト!$B$19:$B$31,0)),IF(COUNTIF(F93:N93,"〇")&gt;1,"error",INDEX(リスト!$B$19:$M$31,MATCH(D93,リスト!$B$19:$B$31,0),IF(COUNTIF(F93:N93,"〇")=0,4,MATCH("〇",F93:N93,0)+3))),AX93*AY93))</f>
        <v/>
      </c>
      <c r="BA93" s="39">
        <f t="shared" si="13"/>
        <v>0</v>
      </c>
      <c r="BB93" s="39">
        <f t="shared" si="18"/>
        <v>0</v>
      </c>
      <c r="BC93" s="39">
        <f t="shared" si="19"/>
        <v>0</v>
      </c>
      <c r="BD93" s="39">
        <f t="shared" si="20"/>
        <v>0</v>
      </c>
      <c r="BE93" s="39">
        <f t="shared" si="21"/>
        <v>0</v>
      </c>
    </row>
    <row r="94" spans="2:57" ht="30" customHeight="1" x14ac:dyDescent="0.2">
      <c r="B94" s="43">
        <v>86</v>
      </c>
      <c r="C94" s="24"/>
      <c r="D94" s="24"/>
      <c r="E94" s="25"/>
      <c r="F94" s="26"/>
      <c r="G94" s="26"/>
      <c r="H94" s="26"/>
      <c r="I94" s="26"/>
      <c r="J94" s="26"/>
      <c r="K94" s="26"/>
      <c r="L94" s="26"/>
      <c r="M94" s="26"/>
      <c r="N94" s="27"/>
      <c r="O94" s="28" t="str">
        <f>IF(D94="", "", IF(COUNTIF(リスト!$B$2:$D$31, D94)&gt;=1, "光熱費", ""))</f>
        <v/>
      </c>
      <c r="P94" s="26"/>
      <c r="Q94" s="26"/>
      <c r="R94" s="26"/>
      <c r="S94" s="26"/>
      <c r="T94" s="26"/>
      <c r="U94" s="26"/>
      <c r="V94" s="26"/>
      <c r="W94" s="26"/>
      <c r="X94" s="26"/>
      <c r="Y94" s="29">
        <f t="shared" si="14"/>
        <v>0</v>
      </c>
      <c r="Z94" s="30">
        <f t="shared" si="15"/>
        <v>0</v>
      </c>
      <c r="AA94" s="28" t="str">
        <f>IF(D94="", "", VLOOKUP(D94, リスト!$B$2:$D$31, 3, FALSE))</f>
        <v/>
      </c>
      <c r="AB94" s="26"/>
      <c r="AC94" s="26"/>
      <c r="AD94" s="26"/>
      <c r="AE94" s="26"/>
      <c r="AF94" s="26"/>
      <c r="AG94" s="26"/>
      <c r="AH94" s="26"/>
      <c r="AI94" s="26"/>
      <c r="AJ94" s="26"/>
      <c r="AK94" s="29">
        <f t="shared" si="16"/>
        <v>0</v>
      </c>
      <c r="AL94" s="30">
        <f t="shared" si="17"/>
        <v>0</v>
      </c>
      <c r="AM94" s="31">
        <f t="shared" si="22"/>
        <v>0</v>
      </c>
      <c r="AN94" s="32">
        <f t="shared" si="22"/>
        <v>0</v>
      </c>
      <c r="AO94" s="33"/>
      <c r="AP94" s="34"/>
      <c r="AQ94" s="34"/>
      <c r="AR94" s="33"/>
      <c r="AS94" s="26"/>
      <c r="AT94" s="26"/>
      <c r="AU94" s="33"/>
      <c r="AV94" s="26"/>
      <c r="AW94" s="40"/>
      <c r="AX94" s="36" t="str">
        <f>IFERROR(VLOOKUP(D94,リスト!$B$2:$E$18,4, FALSE), "")</f>
        <v/>
      </c>
      <c r="AY94" s="37" t="str">
        <f t="shared" si="12"/>
        <v/>
      </c>
      <c r="AZ94" s="38" t="str" cm="1">
        <f t="array" ref="AZ94">IF(ISBLANK(D94),"",IF(ISNUMBER(MATCH(D94,リスト!$B$19:$B$31,0)),IF(COUNTIF(F94:N94,"〇")&gt;1,"error",INDEX(リスト!$B$19:$M$31,MATCH(D94,リスト!$B$19:$B$31,0),IF(COUNTIF(F94:N94,"〇")=0,4,MATCH("〇",F94:N94,0)+3))),AX94*AY94))</f>
        <v/>
      </c>
      <c r="BA94" s="39">
        <f t="shared" si="13"/>
        <v>0</v>
      </c>
      <c r="BB94" s="39">
        <f t="shared" si="18"/>
        <v>0</v>
      </c>
      <c r="BC94" s="39">
        <f t="shared" si="19"/>
        <v>0</v>
      </c>
      <c r="BD94" s="39">
        <f t="shared" si="20"/>
        <v>0</v>
      </c>
      <c r="BE94" s="39">
        <f t="shared" si="21"/>
        <v>0</v>
      </c>
    </row>
    <row r="95" spans="2:57" ht="30" customHeight="1" x14ac:dyDescent="0.2">
      <c r="B95" s="43">
        <v>87</v>
      </c>
      <c r="C95" s="24"/>
      <c r="D95" s="24"/>
      <c r="E95" s="25"/>
      <c r="F95" s="26"/>
      <c r="G95" s="26"/>
      <c r="H95" s="26"/>
      <c r="I95" s="26"/>
      <c r="J95" s="26"/>
      <c r="K95" s="26"/>
      <c r="L95" s="26"/>
      <c r="M95" s="26"/>
      <c r="N95" s="27"/>
      <c r="O95" s="28" t="str">
        <f>IF(D95="", "", IF(COUNTIF(リスト!$B$2:$D$31, D95)&gt;=1, "光熱費", ""))</f>
        <v/>
      </c>
      <c r="P95" s="26"/>
      <c r="Q95" s="26"/>
      <c r="R95" s="26"/>
      <c r="S95" s="26"/>
      <c r="T95" s="26"/>
      <c r="U95" s="26"/>
      <c r="V95" s="26"/>
      <c r="W95" s="26"/>
      <c r="X95" s="26"/>
      <c r="Y95" s="29">
        <f t="shared" si="14"/>
        <v>0</v>
      </c>
      <c r="Z95" s="30">
        <f t="shared" si="15"/>
        <v>0</v>
      </c>
      <c r="AA95" s="28" t="str">
        <f>IF(D95="", "", VLOOKUP(D95, リスト!$B$2:$D$31, 3, FALSE))</f>
        <v/>
      </c>
      <c r="AB95" s="26"/>
      <c r="AC95" s="26"/>
      <c r="AD95" s="26"/>
      <c r="AE95" s="26"/>
      <c r="AF95" s="26"/>
      <c r="AG95" s="26"/>
      <c r="AH95" s="26"/>
      <c r="AI95" s="26"/>
      <c r="AJ95" s="26"/>
      <c r="AK95" s="29">
        <f t="shared" si="16"/>
        <v>0</v>
      </c>
      <c r="AL95" s="30">
        <f t="shared" si="17"/>
        <v>0</v>
      </c>
      <c r="AM95" s="31">
        <f t="shared" si="22"/>
        <v>0</v>
      </c>
      <c r="AN95" s="32">
        <f t="shared" si="22"/>
        <v>0</v>
      </c>
      <c r="AO95" s="33"/>
      <c r="AP95" s="34"/>
      <c r="AQ95" s="34"/>
      <c r="AR95" s="33"/>
      <c r="AS95" s="26"/>
      <c r="AT95" s="26"/>
      <c r="AU95" s="33"/>
      <c r="AV95" s="26"/>
      <c r="AW95" s="40"/>
      <c r="AX95" s="36" t="str">
        <f>IFERROR(VLOOKUP(D95,リスト!$B$2:$E$18,4, FALSE), "")</f>
        <v/>
      </c>
      <c r="AY95" s="37" t="str">
        <f t="shared" si="12"/>
        <v/>
      </c>
      <c r="AZ95" s="38" t="str" cm="1">
        <f t="array" ref="AZ95">IF(ISBLANK(D95),"",IF(ISNUMBER(MATCH(D95,リスト!$B$19:$B$31,0)),IF(COUNTIF(F95:N95,"〇")&gt;1,"error",INDEX(リスト!$B$19:$M$31,MATCH(D95,リスト!$B$19:$B$31,0),IF(COUNTIF(F95:N95,"〇")=0,4,MATCH("〇",F95:N95,0)+3))),AX95*AY95))</f>
        <v/>
      </c>
      <c r="BA95" s="39">
        <f t="shared" si="13"/>
        <v>0</v>
      </c>
      <c r="BB95" s="39">
        <f t="shared" si="18"/>
        <v>0</v>
      </c>
      <c r="BC95" s="39">
        <f t="shared" si="19"/>
        <v>0</v>
      </c>
      <c r="BD95" s="39">
        <f t="shared" si="20"/>
        <v>0</v>
      </c>
      <c r="BE95" s="39">
        <f t="shared" si="21"/>
        <v>0</v>
      </c>
    </row>
    <row r="96" spans="2:57" ht="30" customHeight="1" x14ac:dyDescent="0.2">
      <c r="B96" s="43">
        <v>88</v>
      </c>
      <c r="C96" s="24"/>
      <c r="D96" s="24"/>
      <c r="E96" s="25"/>
      <c r="F96" s="26"/>
      <c r="G96" s="26"/>
      <c r="H96" s="26"/>
      <c r="I96" s="26"/>
      <c r="J96" s="26"/>
      <c r="K96" s="26"/>
      <c r="L96" s="26"/>
      <c r="M96" s="26"/>
      <c r="N96" s="27"/>
      <c r="O96" s="28" t="str">
        <f>IF(D96="", "", IF(COUNTIF(リスト!$B$2:$D$31, D96)&gt;=1, "光熱費", ""))</f>
        <v/>
      </c>
      <c r="P96" s="26"/>
      <c r="Q96" s="26"/>
      <c r="R96" s="26"/>
      <c r="S96" s="26"/>
      <c r="T96" s="26"/>
      <c r="U96" s="26"/>
      <c r="V96" s="26"/>
      <c r="W96" s="26"/>
      <c r="X96" s="26"/>
      <c r="Y96" s="29">
        <f t="shared" si="14"/>
        <v>0</v>
      </c>
      <c r="Z96" s="30">
        <f t="shared" si="15"/>
        <v>0</v>
      </c>
      <c r="AA96" s="28" t="str">
        <f>IF(D96="", "", VLOOKUP(D96, リスト!$B$2:$D$31, 3, FALSE))</f>
        <v/>
      </c>
      <c r="AB96" s="26"/>
      <c r="AC96" s="26"/>
      <c r="AD96" s="26"/>
      <c r="AE96" s="26"/>
      <c r="AF96" s="26"/>
      <c r="AG96" s="26"/>
      <c r="AH96" s="26"/>
      <c r="AI96" s="26"/>
      <c r="AJ96" s="26"/>
      <c r="AK96" s="29">
        <f t="shared" si="16"/>
        <v>0</v>
      </c>
      <c r="AL96" s="30">
        <f t="shared" si="17"/>
        <v>0</v>
      </c>
      <c r="AM96" s="31">
        <f t="shared" si="22"/>
        <v>0</v>
      </c>
      <c r="AN96" s="32">
        <f t="shared" si="22"/>
        <v>0</v>
      </c>
      <c r="AO96" s="33"/>
      <c r="AP96" s="34"/>
      <c r="AQ96" s="34"/>
      <c r="AR96" s="33"/>
      <c r="AS96" s="26"/>
      <c r="AT96" s="26"/>
      <c r="AU96" s="33"/>
      <c r="AV96" s="26"/>
      <c r="AW96" s="40"/>
      <c r="AX96" s="36" t="str">
        <f>IFERROR(VLOOKUP(D96,リスト!$B$2:$E$18,4, FALSE), "")</f>
        <v/>
      </c>
      <c r="AY96" s="37" t="str">
        <f t="shared" si="12"/>
        <v/>
      </c>
      <c r="AZ96" s="38" t="str" cm="1">
        <f t="array" ref="AZ96">IF(ISBLANK(D96),"",IF(ISNUMBER(MATCH(D96,リスト!$B$19:$B$31,0)),IF(COUNTIF(F96:N96,"〇")&gt;1,"error",INDEX(リスト!$B$19:$M$31,MATCH(D96,リスト!$B$19:$B$31,0),IF(COUNTIF(F96:N96,"〇")=0,4,MATCH("〇",F96:N96,0)+3))),AX96*AY96))</f>
        <v/>
      </c>
      <c r="BA96" s="39">
        <f t="shared" si="13"/>
        <v>0</v>
      </c>
      <c r="BB96" s="39">
        <f t="shared" si="18"/>
        <v>0</v>
      </c>
      <c r="BC96" s="39">
        <f t="shared" si="19"/>
        <v>0</v>
      </c>
      <c r="BD96" s="39">
        <f t="shared" si="20"/>
        <v>0</v>
      </c>
      <c r="BE96" s="39">
        <f t="shared" si="21"/>
        <v>0</v>
      </c>
    </row>
    <row r="97" spans="2:57" ht="30" customHeight="1" x14ac:dyDescent="0.2">
      <c r="B97" s="43">
        <v>89</v>
      </c>
      <c r="C97" s="24"/>
      <c r="D97" s="24"/>
      <c r="E97" s="25"/>
      <c r="F97" s="26"/>
      <c r="G97" s="26"/>
      <c r="H97" s="26"/>
      <c r="I97" s="26"/>
      <c r="J97" s="26"/>
      <c r="K97" s="26"/>
      <c r="L97" s="26"/>
      <c r="M97" s="26"/>
      <c r="N97" s="27"/>
      <c r="O97" s="28" t="str">
        <f>IF(D97="", "", IF(COUNTIF(リスト!$B$2:$D$31, D97)&gt;=1, "光熱費", ""))</f>
        <v/>
      </c>
      <c r="P97" s="26"/>
      <c r="Q97" s="26"/>
      <c r="R97" s="26"/>
      <c r="S97" s="26"/>
      <c r="T97" s="26"/>
      <c r="U97" s="26"/>
      <c r="V97" s="26"/>
      <c r="W97" s="26"/>
      <c r="X97" s="26"/>
      <c r="Y97" s="29">
        <f t="shared" si="14"/>
        <v>0</v>
      </c>
      <c r="Z97" s="30">
        <f t="shared" si="15"/>
        <v>0</v>
      </c>
      <c r="AA97" s="28" t="str">
        <f>IF(D97="", "", VLOOKUP(D97, リスト!$B$2:$D$31, 3, FALSE))</f>
        <v/>
      </c>
      <c r="AB97" s="26"/>
      <c r="AC97" s="26"/>
      <c r="AD97" s="26"/>
      <c r="AE97" s="26"/>
      <c r="AF97" s="26"/>
      <c r="AG97" s="26"/>
      <c r="AH97" s="26"/>
      <c r="AI97" s="26"/>
      <c r="AJ97" s="26"/>
      <c r="AK97" s="29">
        <f t="shared" si="16"/>
        <v>0</v>
      </c>
      <c r="AL97" s="30">
        <f t="shared" si="17"/>
        <v>0</v>
      </c>
      <c r="AM97" s="31">
        <f t="shared" si="22"/>
        <v>0</v>
      </c>
      <c r="AN97" s="32">
        <f t="shared" si="22"/>
        <v>0</v>
      </c>
      <c r="AO97" s="33"/>
      <c r="AP97" s="34"/>
      <c r="AQ97" s="34"/>
      <c r="AR97" s="33"/>
      <c r="AS97" s="26"/>
      <c r="AT97" s="26"/>
      <c r="AU97" s="33"/>
      <c r="AV97" s="26"/>
      <c r="AW97" s="40"/>
      <c r="AX97" s="36" t="str">
        <f>IFERROR(VLOOKUP(D97,リスト!$B$2:$E$18,4, FALSE), "")</f>
        <v/>
      </c>
      <c r="AY97" s="37" t="str">
        <f t="shared" si="12"/>
        <v/>
      </c>
      <c r="AZ97" s="38" t="str" cm="1">
        <f t="array" ref="AZ97">IF(ISBLANK(D97),"",IF(ISNUMBER(MATCH(D97,リスト!$B$19:$B$31,0)),IF(COUNTIF(F97:N97,"〇")&gt;1,"error",INDEX(リスト!$B$19:$M$31,MATCH(D97,リスト!$B$19:$B$31,0),IF(COUNTIF(F97:N97,"〇")=0,4,MATCH("〇",F97:N97,0)+3))),AX97*AY97))</f>
        <v/>
      </c>
      <c r="BA97" s="39">
        <f t="shared" si="13"/>
        <v>0</v>
      </c>
      <c r="BB97" s="39">
        <f t="shared" si="18"/>
        <v>0</v>
      </c>
      <c r="BC97" s="39">
        <f t="shared" si="19"/>
        <v>0</v>
      </c>
      <c r="BD97" s="39">
        <f t="shared" si="20"/>
        <v>0</v>
      </c>
      <c r="BE97" s="39">
        <f t="shared" si="21"/>
        <v>0</v>
      </c>
    </row>
    <row r="98" spans="2:57" ht="30" customHeight="1" x14ac:dyDescent="0.2">
      <c r="B98" s="43">
        <v>90</v>
      </c>
      <c r="C98" s="24"/>
      <c r="D98" s="24"/>
      <c r="E98" s="25"/>
      <c r="F98" s="26"/>
      <c r="G98" s="26"/>
      <c r="H98" s="26"/>
      <c r="I98" s="26"/>
      <c r="J98" s="26"/>
      <c r="K98" s="26"/>
      <c r="L98" s="26"/>
      <c r="M98" s="26"/>
      <c r="N98" s="27"/>
      <c r="O98" s="28" t="str">
        <f>IF(D98="", "", IF(COUNTIF(リスト!$B$2:$D$31, D98)&gt;=1, "光熱費", ""))</f>
        <v/>
      </c>
      <c r="P98" s="26"/>
      <c r="Q98" s="26"/>
      <c r="R98" s="26"/>
      <c r="S98" s="26"/>
      <c r="T98" s="26"/>
      <c r="U98" s="26"/>
      <c r="V98" s="26"/>
      <c r="W98" s="26"/>
      <c r="X98" s="26"/>
      <c r="Y98" s="29">
        <f t="shared" si="14"/>
        <v>0</v>
      </c>
      <c r="Z98" s="30">
        <f t="shared" si="15"/>
        <v>0</v>
      </c>
      <c r="AA98" s="28" t="str">
        <f>IF(D98="", "", VLOOKUP(D98, リスト!$B$2:$D$31, 3, FALSE))</f>
        <v/>
      </c>
      <c r="AB98" s="26"/>
      <c r="AC98" s="26"/>
      <c r="AD98" s="26"/>
      <c r="AE98" s="26"/>
      <c r="AF98" s="26"/>
      <c r="AG98" s="26"/>
      <c r="AH98" s="26"/>
      <c r="AI98" s="26"/>
      <c r="AJ98" s="26"/>
      <c r="AK98" s="29">
        <f t="shared" si="16"/>
        <v>0</v>
      </c>
      <c r="AL98" s="30">
        <f t="shared" si="17"/>
        <v>0</v>
      </c>
      <c r="AM98" s="31">
        <f t="shared" si="22"/>
        <v>0</v>
      </c>
      <c r="AN98" s="32">
        <f t="shared" si="22"/>
        <v>0</v>
      </c>
      <c r="AO98" s="33"/>
      <c r="AP98" s="34"/>
      <c r="AQ98" s="34"/>
      <c r="AR98" s="33"/>
      <c r="AS98" s="26"/>
      <c r="AT98" s="26"/>
      <c r="AU98" s="33"/>
      <c r="AV98" s="26"/>
      <c r="AW98" s="40"/>
      <c r="AX98" s="36" t="str">
        <f>IFERROR(VLOOKUP(D98,リスト!$B$2:$E$18,4, FALSE), "")</f>
        <v/>
      </c>
      <c r="AY98" s="37" t="str">
        <f t="shared" si="12"/>
        <v/>
      </c>
      <c r="AZ98" s="38" t="str" cm="1">
        <f t="array" ref="AZ98">IF(ISBLANK(D98),"",IF(ISNUMBER(MATCH(D98,リスト!$B$19:$B$31,0)),IF(COUNTIF(F98:N98,"〇")&gt;1,"error",INDEX(リスト!$B$19:$M$31,MATCH(D98,リスト!$B$19:$B$31,0),IF(COUNTIF(F98:N98,"〇")=0,4,MATCH("〇",F98:N98,0)+3))),AX98*AY98))</f>
        <v/>
      </c>
      <c r="BA98" s="39">
        <f t="shared" si="13"/>
        <v>0</v>
      </c>
      <c r="BB98" s="39">
        <f t="shared" si="18"/>
        <v>0</v>
      </c>
      <c r="BC98" s="39">
        <f t="shared" si="19"/>
        <v>0</v>
      </c>
      <c r="BD98" s="39">
        <f t="shared" si="20"/>
        <v>0</v>
      </c>
      <c r="BE98" s="39">
        <f t="shared" si="21"/>
        <v>0</v>
      </c>
    </row>
    <row r="99" spans="2:57" ht="30" customHeight="1" x14ac:dyDescent="0.2">
      <c r="B99" s="43">
        <v>91</v>
      </c>
      <c r="C99" s="24"/>
      <c r="D99" s="24"/>
      <c r="E99" s="25"/>
      <c r="F99" s="26"/>
      <c r="G99" s="26"/>
      <c r="H99" s="26"/>
      <c r="I99" s="26"/>
      <c r="J99" s="26"/>
      <c r="K99" s="26"/>
      <c r="L99" s="26"/>
      <c r="M99" s="26"/>
      <c r="N99" s="27"/>
      <c r="O99" s="28" t="str">
        <f>IF(D99="", "", IF(COUNTIF(リスト!$B$2:$D$31, D99)&gt;=1, "光熱費", ""))</f>
        <v/>
      </c>
      <c r="P99" s="26"/>
      <c r="Q99" s="26"/>
      <c r="R99" s="26"/>
      <c r="S99" s="26"/>
      <c r="T99" s="26"/>
      <c r="U99" s="26"/>
      <c r="V99" s="26"/>
      <c r="W99" s="26"/>
      <c r="X99" s="26"/>
      <c r="Y99" s="29">
        <f t="shared" si="14"/>
        <v>0</v>
      </c>
      <c r="Z99" s="30">
        <f t="shared" si="15"/>
        <v>0</v>
      </c>
      <c r="AA99" s="28" t="str">
        <f>IF(D99="", "", VLOOKUP(D99, リスト!$B$2:$D$31, 3, FALSE))</f>
        <v/>
      </c>
      <c r="AB99" s="26"/>
      <c r="AC99" s="26"/>
      <c r="AD99" s="26"/>
      <c r="AE99" s="26"/>
      <c r="AF99" s="26"/>
      <c r="AG99" s="26"/>
      <c r="AH99" s="26"/>
      <c r="AI99" s="26"/>
      <c r="AJ99" s="26"/>
      <c r="AK99" s="29">
        <f t="shared" si="16"/>
        <v>0</v>
      </c>
      <c r="AL99" s="30">
        <f t="shared" si="17"/>
        <v>0</v>
      </c>
      <c r="AM99" s="31">
        <f t="shared" si="22"/>
        <v>0</v>
      </c>
      <c r="AN99" s="32">
        <f t="shared" si="22"/>
        <v>0</v>
      </c>
      <c r="AO99" s="33"/>
      <c r="AP99" s="34"/>
      <c r="AQ99" s="34"/>
      <c r="AR99" s="33"/>
      <c r="AS99" s="26"/>
      <c r="AT99" s="26"/>
      <c r="AU99" s="33"/>
      <c r="AV99" s="26"/>
      <c r="AW99" s="40"/>
      <c r="AX99" s="36" t="str">
        <f>IFERROR(VLOOKUP(D99,リスト!$B$2:$E$18,4, FALSE), "")</f>
        <v/>
      </c>
      <c r="AY99" s="37" t="str">
        <f t="shared" si="12"/>
        <v/>
      </c>
      <c r="AZ99" s="38" t="str" cm="1">
        <f t="array" ref="AZ99">IF(ISBLANK(D99),"",IF(ISNUMBER(MATCH(D99,リスト!$B$19:$B$31,0)),IF(COUNTIF(F99:N99,"〇")&gt;1,"error",INDEX(リスト!$B$19:$M$31,MATCH(D99,リスト!$B$19:$B$31,0),IF(COUNTIF(F99:N99,"〇")=0,4,MATCH("〇",F99:N99,0)+3))),AX99*AY99))</f>
        <v/>
      </c>
      <c r="BA99" s="39">
        <f t="shared" si="13"/>
        <v>0</v>
      </c>
      <c r="BB99" s="39">
        <f t="shared" si="18"/>
        <v>0</v>
      </c>
      <c r="BC99" s="39">
        <f t="shared" si="19"/>
        <v>0</v>
      </c>
      <c r="BD99" s="39">
        <f t="shared" si="20"/>
        <v>0</v>
      </c>
      <c r="BE99" s="39">
        <f t="shared" si="21"/>
        <v>0</v>
      </c>
    </row>
    <row r="100" spans="2:57" ht="30" customHeight="1" x14ac:dyDescent="0.2">
      <c r="B100" s="43">
        <v>92</v>
      </c>
      <c r="C100" s="24"/>
      <c r="D100" s="24"/>
      <c r="E100" s="25"/>
      <c r="F100" s="26"/>
      <c r="G100" s="26"/>
      <c r="H100" s="26"/>
      <c r="I100" s="26"/>
      <c r="J100" s="26"/>
      <c r="K100" s="26"/>
      <c r="L100" s="26"/>
      <c r="M100" s="26"/>
      <c r="N100" s="27"/>
      <c r="O100" s="28" t="str">
        <f>IF(D100="", "", IF(COUNTIF(リスト!$B$2:$D$31, D100)&gt;=1, "光熱費", ""))</f>
        <v/>
      </c>
      <c r="P100" s="26"/>
      <c r="Q100" s="26"/>
      <c r="R100" s="26"/>
      <c r="S100" s="26"/>
      <c r="T100" s="26"/>
      <c r="U100" s="26"/>
      <c r="V100" s="26"/>
      <c r="W100" s="26"/>
      <c r="X100" s="26"/>
      <c r="Y100" s="29">
        <f t="shared" si="14"/>
        <v>0</v>
      </c>
      <c r="Z100" s="30">
        <f t="shared" si="15"/>
        <v>0</v>
      </c>
      <c r="AA100" s="28" t="str">
        <f>IF(D100="", "", VLOOKUP(D100, リスト!$B$2:$D$31, 3, FALSE))</f>
        <v/>
      </c>
      <c r="AB100" s="26"/>
      <c r="AC100" s="26"/>
      <c r="AD100" s="26"/>
      <c r="AE100" s="26"/>
      <c r="AF100" s="26"/>
      <c r="AG100" s="26"/>
      <c r="AH100" s="26"/>
      <c r="AI100" s="26"/>
      <c r="AJ100" s="26"/>
      <c r="AK100" s="29">
        <f t="shared" si="16"/>
        <v>0</v>
      </c>
      <c r="AL100" s="30">
        <f t="shared" si="17"/>
        <v>0</v>
      </c>
      <c r="AM100" s="31">
        <f t="shared" si="22"/>
        <v>0</v>
      </c>
      <c r="AN100" s="32">
        <f t="shared" si="22"/>
        <v>0</v>
      </c>
      <c r="AO100" s="33"/>
      <c r="AP100" s="34"/>
      <c r="AQ100" s="34"/>
      <c r="AR100" s="33"/>
      <c r="AS100" s="26"/>
      <c r="AT100" s="26"/>
      <c r="AU100" s="33"/>
      <c r="AV100" s="26"/>
      <c r="AW100" s="40"/>
      <c r="AX100" s="36" t="str">
        <f>IFERROR(VLOOKUP(D100,リスト!$B$2:$E$18,4, FALSE), "")</f>
        <v/>
      </c>
      <c r="AY100" s="37" t="str">
        <f t="shared" si="12"/>
        <v/>
      </c>
      <c r="AZ100" s="38" t="str" cm="1">
        <f t="array" ref="AZ100">IF(ISBLANK(D100),"",IF(ISNUMBER(MATCH(D100,リスト!$B$19:$B$31,0)),IF(COUNTIF(F100:N100,"〇")&gt;1,"error",INDEX(リスト!$B$19:$M$31,MATCH(D100,リスト!$B$19:$B$31,0),IF(COUNTIF(F100:N100,"〇")=0,4,MATCH("〇",F100:N100,0)+3))),AX100*AY100))</f>
        <v/>
      </c>
      <c r="BA100" s="39">
        <f t="shared" si="13"/>
        <v>0</v>
      </c>
      <c r="BB100" s="39">
        <f t="shared" si="18"/>
        <v>0</v>
      </c>
      <c r="BC100" s="39">
        <f t="shared" si="19"/>
        <v>0</v>
      </c>
      <c r="BD100" s="39">
        <f t="shared" si="20"/>
        <v>0</v>
      </c>
      <c r="BE100" s="39">
        <f t="shared" si="21"/>
        <v>0</v>
      </c>
    </row>
    <row r="101" spans="2:57" ht="30" customHeight="1" x14ac:dyDescent="0.2">
      <c r="B101" s="43">
        <v>93</v>
      </c>
      <c r="C101" s="24"/>
      <c r="D101" s="24"/>
      <c r="E101" s="25"/>
      <c r="F101" s="26"/>
      <c r="G101" s="26"/>
      <c r="H101" s="26"/>
      <c r="I101" s="26"/>
      <c r="J101" s="26"/>
      <c r="K101" s="26"/>
      <c r="L101" s="26"/>
      <c r="M101" s="26"/>
      <c r="N101" s="27"/>
      <c r="O101" s="28" t="str">
        <f>IF(D101="", "", IF(COUNTIF(リスト!$B$2:$D$31, D101)&gt;=1, "光熱費", ""))</f>
        <v/>
      </c>
      <c r="P101" s="26"/>
      <c r="Q101" s="26"/>
      <c r="R101" s="26"/>
      <c r="S101" s="26"/>
      <c r="T101" s="26"/>
      <c r="U101" s="26"/>
      <c r="V101" s="26"/>
      <c r="W101" s="26"/>
      <c r="X101" s="26"/>
      <c r="Y101" s="29">
        <f t="shared" si="14"/>
        <v>0</v>
      </c>
      <c r="Z101" s="30">
        <f t="shared" si="15"/>
        <v>0</v>
      </c>
      <c r="AA101" s="28" t="str">
        <f>IF(D101="", "", VLOOKUP(D101, リスト!$B$2:$D$31, 3, FALSE))</f>
        <v/>
      </c>
      <c r="AB101" s="26"/>
      <c r="AC101" s="26"/>
      <c r="AD101" s="26"/>
      <c r="AE101" s="26"/>
      <c r="AF101" s="26"/>
      <c r="AG101" s="26"/>
      <c r="AH101" s="26"/>
      <c r="AI101" s="26"/>
      <c r="AJ101" s="26"/>
      <c r="AK101" s="29">
        <f t="shared" si="16"/>
        <v>0</v>
      </c>
      <c r="AL101" s="30">
        <f t="shared" si="17"/>
        <v>0</v>
      </c>
      <c r="AM101" s="31">
        <f t="shared" si="22"/>
        <v>0</v>
      </c>
      <c r="AN101" s="32">
        <f t="shared" si="22"/>
        <v>0</v>
      </c>
      <c r="AO101" s="33"/>
      <c r="AP101" s="34"/>
      <c r="AQ101" s="34"/>
      <c r="AR101" s="33"/>
      <c r="AS101" s="26"/>
      <c r="AT101" s="26"/>
      <c r="AU101" s="33"/>
      <c r="AV101" s="26"/>
      <c r="AW101" s="40"/>
      <c r="AX101" s="36" t="str">
        <f>IFERROR(VLOOKUP(D101,リスト!$B$2:$E$18,4, FALSE), "")</f>
        <v/>
      </c>
      <c r="AY101" s="37" t="str">
        <f t="shared" si="12"/>
        <v/>
      </c>
      <c r="AZ101" s="38" t="str" cm="1">
        <f t="array" ref="AZ101">IF(ISBLANK(D101),"",IF(ISNUMBER(MATCH(D101,リスト!$B$19:$B$31,0)),IF(COUNTIF(F101:N101,"〇")&gt;1,"error",INDEX(リスト!$B$19:$M$31,MATCH(D101,リスト!$B$19:$B$31,0),IF(COUNTIF(F101:N101,"〇")=0,4,MATCH("〇",F101:N101,0)+3))),AX101*AY101))</f>
        <v/>
      </c>
      <c r="BA101" s="39">
        <f t="shared" si="13"/>
        <v>0</v>
      </c>
      <c r="BB101" s="39">
        <f t="shared" si="18"/>
        <v>0</v>
      </c>
      <c r="BC101" s="39">
        <f t="shared" si="19"/>
        <v>0</v>
      </c>
      <c r="BD101" s="39">
        <f t="shared" si="20"/>
        <v>0</v>
      </c>
      <c r="BE101" s="39">
        <f t="shared" si="21"/>
        <v>0</v>
      </c>
    </row>
    <row r="102" spans="2:57" ht="30" customHeight="1" x14ac:dyDescent="0.2">
      <c r="B102" s="43">
        <v>94</v>
      </c>
      <c r="C102" s="24"/>
      <c r="D102" s="24"/>
      <c r="E102" s="25"/>
      <c r="F102" s="26"/>
      <c r="G102" s="26"/>
      <c r="H102" s="26"/>
      <c r="I102" s="26"/>
      <c r="J102" s="26"/>
      <c r="K102" s="26"/>
      <c r="L102" s="26"/>
      <c r="M102" s="26"/>
      <c r="N102" s="27"/>
      <c r="O102" s="28" t="str">
        <f>IF(D102="", "", IF(COUNTIF(リスト!$B$2:$D$31, D102)&gt;=1, "光熱費", ""))</f>
        <v/>
      </c>
      <c r="P102" s="26"/>
      <c r="Q102" s="26"/>
      <c r="R102" s="26"/>
      <c r="S102" s="26"/>
      <c r="T102" s="26"/>
      <c r="U102" s="26"/>
      <c r="V102" s="26"/>
      <c r="W102" s="26"/>
      <c r="X102" s="26"/>
      <c r="Y102" s="29">
        <f t="shared" si="14"/>
        <v>0</v>
      </c>
      <c r="Z102" s="30">
        <f t="shared" si="15"/>
        <v>0</v>
      </c>
      <c r="AA102" s="28" t="str">
        <f>IF(D102="", "", VLOOKUP(D102, リスト!$B$2:$D$31, 3, FALSE))</f>
        <v/>
      </c>
      <c r="AB102" s="26"/>
      <c r="AC102" s="26"/>
      <c r="AD102" s="26"/>
      <c r="AE102" s="26"/>
      <c r="AF102" s="26"/>
      <c r="AG102" s="26"/>
      <c r="AH102" s="26"/>
      <c r="AI102" s="26"/>
      <c r="AJ102" s="26"/>
      <c r="AK102" s="29">
        <f t="shared" si="16"/>
        <v>0</v>
      </c>
      <c r="AL102" s="30">
        <f t="shared" si="17"/>
        <v>0</v>
      </c>
      <c r="AM102" s="31">
        <f t="shared" si="22"/>
        <v>0</v>
      </c>
      <c r="AN102" s="32">
        <f t="shared" si="22"/>
        <v>0</v>
      </c>
      <c r="AO102" s="33"/>
      <c r="AP102" s="34"/>
      <c r="AQ102" s="34"/>
      <c r="AR102" s="33"/>
      <c r="AS102" s="26"/>
      <c r="AT102" s="26"/>
      <c r="AU102" s="33"/>
      <c r="AV102" s="26"/>
      <c r="AW102" s="40"/>
      <c r="AX102" s="36" t="str">
        <f>IFERROR(VLOOKUP(D102,リスト!$B$2:$E$18,4, FALSE), "")</f>
        <v/>
      </c>
      <c r="AY102" s="37" t="str">
        <f t="shared" si="12"/>
        <v/>
      </c>
      <c r="AZ102" s="38" t="str" cm="1">
        <f t="array" ref="AZ102">IF(ISBLANK(D102),"",IF(ISNUMBER(MATCH(D102,リスト!$B$19:$B$31,0)),IF(COUNTIF(F102:N102,"〇")&gt;1,"error",INDEX(リスト!$B$19:$M$31,MATCH(D102,リスト!$B$19:$B$31,0),IF(COUNTIF(F102:N102,"〇")=0,4,MATCH("〇",F102:N102,0)+3))),AX102*AY102))</f>
        <v/>
      </c>
      <c r="BA102" s="39">
        <f t="shared" si="13"/>
        <v>0</v>
      </c>
      <c r="BB102" s="39">
        <f t="shared" si="18"/>
        <v>0</v>
      </c>
      <c r="BC102" s="39">
        <f t="shared" si="19"/>
        <v>0</v>
      </c>
      <c r="BD102" s="39">
        <f t="shared" si="20"/>
        <v>0</v>
      </c>
      <c r="BE102" s="39">
        <f t="shared" si="21"/>
        <v>0</v>
      </c>
    </row>
    <row r="103" spans="2:57" ht="30" customHeight="1" x14ac:dyDescent="0.2">
      <c r="B103" s="43">
        <v>95</v>
      </c>
      <c r="C103" s="24"/>
      <c r="D103" s="24"/>
      <c r="E103" s="25"/>
      <c r="F103" s="26"/>
      <c r="G103" s="26"/>
      <c r="H103" s="26"/>
      <c r="I103" s="26"/>
      <c r="J103" s="26"/>
      <c r="K103" s="26"/>
      <c r="L103" s="26"/>
      <c r="M103" s="26"/>
      <c r="N103" s="27"/>
      <c r="O103" s="28" t="str">
        <f>IF(D103="", "", IF(COUNTIF(リスト!$B$2:$D$31, D103)&gt;=1, "光熱費", ""))</f>
        <v/>
      </c>
      <c r="P103" s="26"/>
      <c r="Q103" s="26"/>
      <c r="R103" s="26"/>
      <c r="S103" s="26"/>
      <c r="T103" s="26"/>
      <c r="U103" s="26"/>
      <c r="V103" s="26"/>
      <c r="W103" s="26"/>
      <c r="X103" s="26"/>
      <c r="Y103" s="29">
        <f t="shared" si="14"/>
        <v>0</v>
      </c>
      <c r="Z103" s="30">
        <f t="shared" si="15"/>
        <v>0</v>
      </c>
      <c r="AA103" s="28" t="str">
        <f>IF(D103="", "", VLOOKUP(D103, リスト!$B$2:$D$31, 3, FALSE))</f>
        <v/>
      </c>
      <c r="AB103" s="26"/>
      <c r="AC103" s="26"/>
      <c r="AD103" s="26"/>
      <c r="AE103" s="26"/>
      <c r="AF103" s="26"/>
      <c r="AG103" s="26"/>
      <c r="AH103" s="26"/>
      <c r="AI103" s="26"/>
      <c r="AJ103" s="26"/>
      <c r="AK103" s="29">
        <f t="shared" si="16"/>
        <v>0</v>
      </c>
      <c r="AL103" s="30">
        <f t="shared" si="17"/>
        <v>0</v>
      </c>
      <c r="AM103" s="31">
        <f t="shared" si="22"/>
        <v>0</v>
      </c>
      <c r="AN103" s="32">
        <f t="shared" si="22"/>
        <v>0</v>
      </c>
      <c r="AO103" s="33"/>
      <c r="AP103" s="34"/>
      <c r="AQ103" s="34"/>
      <c r="AR103" s="33"/>
      <c r="AS103" s="26"/>
      <c r="AT103" s="26"/>
      <c r="AU103" s="33"/>
      <c r="AV103" s="26"/>
      <c r="AW103" s="40"/>
      <c r="AX103" s="36" t="str">
        <f>IFERROR(VLOOKUP(D103,リスト!$B$2:$E$18,4, FALSE), "")</f>
        <v/>
      </c>
      <c r="AY103" s="37" t="str">
        <f t="shared" si="12"/>
        <v/>
      </c>
      <c r="AZ103" s="38" t="str" cm="1">
        <f t="array" ref="AZ103">IF(ISBLANK(D103),"",IF(ISNUMBER(MATCH(D103,リスト!$B$19:$B$31,0)),IF(COUNTIF(F103:N103,"〇")&gt;1,"error",INDEX(リスト!$B$19:$M$31,MATCH(D103,リスト!$B$19:$B$31,0),IF(COUNTIF(F103:N103,"〇")=0,4,MATCH("〇",F103:N103,0)+3))),AX103*AY103))</f>
        <v/>
      </c>
      <c r="BA103" s="39">
        <f t="shared" si="13"/>
        <v>0</v>
      </c>
      <c r="BB103" s="39">
        <f t="shared" si="18"/>
        <v>0</v>
      </c>
      <c r="BC103" s="39">
        <f t="shared" si="19"/>
        <v>0</v>
      </c>
      <c r="BD103" s="39">
        <f t="shared" si="20"/>
        <v>0</v>
      </c>
      <c r="BE103" s="39">
        <f t="shared" si="21"/>
        <v>0</v>
      </c>
    </row>
    <row r="104" spans="2:57" ht="30" customHeight="1" x14ac:dyDescent="0.2">
      <c r="B104" s="43">
        <v>96</v>
      </c>
      <c r="C104" s="24"/>
      <c r="D104" s="24"/>
      <c r="E104" s="25"/>
      <c r="F104" s="26"/>
      <c r="G104" s="26"/>
      <c r="H104" s="26"/>
      <c r="I104" s="26"/>
      <c r="J104" s="26"/>
      <c r="K104" s="26"/>
      <c r="L104" s="26"/>
      <c r="M104" s="26"/>
      <c r="N104" s="27"/>
      <c r="O104" s="28" t="str">
        <f>IF(D104="", "", IF(COUNTIF(リスト!$B$2:$D$31, D104)&gt;=1, "光熱費", ""))</f>
        <v/>
      </c>
      <c r="P104" s="26"/>
      <c r="Q104" s="26"/>
      <c r="R104" s="26"/>
      <c r="S104" s="26"/>
      <c r="T104" s="26"/>
      <c r="U104" s="26"/>
      <c r="V104" s="26"/>
      <c r="W104" s="26"/>
      <c r="X104" s="26"/>
      <c r="Y104" s="29">
        <f t="shared" si="14"/>
        <v>0</v>
      </c>
      <c r="Z104" s="30">
        <f t="shared" si="15"/>
        <v>0</v>
      </c>
      <c r="AA104" s="28" t="str">
        <f>IF(D104="", "", VLOOKUP(D104, リスト!$B$2:$D$31, 3, FALSE))</f>
        <v/>
      </c>
      <c r="AB104" s="26"/>
      <c r="AC104" s="26"/>
      <c r="AD104" s="26"/>
      <c r="AE104" s="26"/>
      <c r="AF104" s="26"/>
      <c r="AG104" s="26"/>
      <c r="AH104" s="26"/>
      <c r="AI104" s="26"/>
      <c r="AJ104" s="26"/>
      <c r="AK104" s="29">
        <f t="shared" si="16"/>
        <v>0</v>
      </c>
      <c r="AL104" s="30">
        <f t="shared" si="17"/>
        <v>0</v>
      </c>
      <c r="AM104" s="31">
        <f t="shared" si="22"/>
        <v>0</v>
      </c>
      <c r="AN104" s="32">
        <f t="shared" si="22"/>
        <v>0</v>
      </c>
      <c r="AO104" s="33"/>
      <c r="AP104" s="34"/>
      <c r="AQ104" s="34"/>
      <c r="AR104" s="33"/>
      <c r="AS104" s="26"/>
      <c r="AT104" s="26"/>
      <c r="AU104" s="33"/>
      <c r="AV104" s="26"/>
      <c r="AW104" s="40"/>
      <c r="AX104" s="36" t="str">
        <f>IFERROR(VLOOKUP(D104,リスト!$B$2:$E$18,4, FALSE), "")</f>
        <v/>
      </c>
      <c r="AY104" s="37" t="str">
        <f t="shared" si="12"/>
        <v/>
      </c>
      <c r="AZ104" s="38" t="str" cm="1">
        <f t="array" ref="AZ104">IF(ISBLANK(D104),"",IF(ISNUMBER(MATCH(D104,リスト!$B$19:$B$31,0)),IF(COUNTIF(F104:N104,"〇")&gt;1,"error",INDEX(リスト!$B$19:$M$31,MATCH(D104,リスト!$B$19:$B$31,0),IF(COUNTIF(F104:N104,"〇")=0,4,MATCH("〇",F104:N104,0)+3))),AX104*AY104))</f>
        <v/>
      </c>
      <c r="BA104" s="39">
        <f t="shared" si="13"/>
        <v>0</v>
      </c>
      <c r="BB104" s="39">
        <f t="shared" si="18"/>
        <v>0</v>
      </c>
      <c r="BC104" s="39">
        <f t="shared" si="19"/>
        <v>0</v>
      </c>
      <c r="BD104" s="39">
        <f t="shared" si="20"/>
        <v>0</v>
      </c>
      <c r="BE104" s="39">
        <f t="shared" si="21"/>
        <v>0</v>
      </c>
    </row>
    <row r="105" spans="2:57" ht="30" customHeight="1" x14ac:dyDescent="0.2">
      <c r="B105" s="43">
        <v>97</v>
      </c>
      <c r="C105" s="24"/>
      <c r="D105" s="24"/>
      <c r="E105" s="25"/>
      <c r="F105" s="26"/>
      <c r="G105" s="26"/>
      <c r="H105" s="26"/>
      <c r="I105" s="26"/>
      <c r="J105" s="26"/>
      <c r="K105" s="26"/>
      <c r="L105" s="26"/>
      <c r="M105" s="26"/>
      <c r="N105" s="27"/>
      <c r="O105" s="28" t="str">
        <f>IF(D105="", "", IF(COUNTIF(リスト!$B$2:$D$31, D105)&gt;=1, "光熱費", ""))</f>
        <v/>
      </c>
      <c r="P105" s="26"/>
      <c r="Q105" s="26"/>
      <c r="R105" s="26"/>
      <c r="S105" s="26"/>
      <c r="T105" s="26"/>
      <c r="U105" s="26"/>
      <c r="V105" s="26"/>
      <c r="W105" s="26"/>
      <c r="X105" s="26"/>
      <c r="Y105" s="29">
        <f t="shared" si="14"/>
        <v>0</v>
      </c>
      <c r="Z105" s="30">
        <f t="shared" si="15"/>
        <v>0</v>
      </c>
      <c r="AA105" s="28" t="str">
        <f>IF(D105="", "", VLOOKUP(D105, リスト!$B$2:$D$31, 3, FALSE))</f>
        <v/>
      </c>
      <c r="AB105" s="26"/>
      <c r="AC105" s="26"/>
      <c r="AD105" s="26"/>
      <c r="AE105" s="26"/>
      <c r="AF105" s="26"/>
      <c r="AG105" s="26"/>
      <c r="AH105" s="26"/>
      <c r="AI105" s="26"/>
      <c r="AJ105" s="26"/>
      <c r="AK105" s="29">
        <f t="shared" si="16"/>
        <v>0</v>
      </c>
      <c r="AL105" s="30">
        <f t="shared" si="17"/>
        <v>0</v>
      </c>
      <c r="AM105" s="31">
        <f t="shared" si="22"/>
        <v>0</v>
      </c>
      <c r="AN105" s="32">
        <f t="shared" si="22"/>
        <v>0</v>
      </c>
      <c r="AO105" s="33"/>
      <c r="AP105" s="34"/>
      <c r="AQ105" s="34"/>
      <c r="AR105" s="33"/>
      <c r="AS105" s="26"/>
      <c r="AT105" s="26"/>
      <c r="AU105" s="33"/>
      <c r="AV105" s="26"/>
      <c r="AW105" s="40"/>
      <c r="AX105" s="36" t="str">
        <f>IFERROR(VLOOKUP(D105,リスト!$B$2:$E$18,4, FALSE), "")</f>
        <v/>
      </c>
      <c r="AY105" s="37" t="str">
        <f t="shared" si="12"/>
        <v/>
      </c>
      <c r="AZ105" s="38" t="str" cm="1">
        <f t="array" ref="AZ105">IF(ISBLANK(D105),"",IF(ISNUMBER(MATCH(D105,リスト!$B$19:$B$31,0)),IF(COUNTIF(F105:N105,"〇")&gt;1,"error",INDEX(リスト!$B$19:$M$31,MATCH(D105,リスト!$B$19:$B$31,0),IF(COUNTIF(F105:N105,"〇")=0,4,MATCH("〇",F105:N105,0)+3))),AX105*AY105))</f>
        <v/>
      </c>
      <c r="BA105" s="39">
        <f t="shared" si="13"/>
        <v>0</v>
      </c>
      <c r="BB105" s="39">
        <f t="shared" si="18"/>
        <v>0</v>
      </c>
      <c r="BC105" s="39">
        <f t="shared" si="19"/>
        <v>0</v>
      </c>
      <c r="BD105" s="39">
        <f t="shared" si="20"/>
        <v>0</v>
      </c>
      <c r="BE105" s="39">
        <f t="shared" si="21"/>
        <v>0</v>
      </c>
    </row>
    <row r="106" spans="2:57" ht="30" customHeight="1" x14ac:dyDescent="0.2">
      <c r="B106" s="43">
        <v>98</v>
      </c>
      <c r="C106" s="24"/>
      <c r="D106" s="24"/>
      <c r="E106" s="25"/>
      <c r="F106" s="26"/>
      <c r="G106" s="26"/>
      <c r="H106" s="26"/>
      <c r="I106" s="26"/>
      <c r="J106" s="26"/>
      <c r="K106" s="26"/>
      <c r="L106" s="26"/>
      <c r="M106" s="26"/>
      <c r="N106" s="27"/>
      <c r="O106" s="28" t="str">
        <f>IF(D106="", "", IF(COUNTIF(リスト!$B$2:$D$31, D106)&gt;=1, "光熱費", ""))</f>
        <v/>
      </c>
      <c r="P106" s="26"/>
      <c r="Q106" s="26"/>
      <c r="R106" s="26"/>
      <c r="S106" s="26"/>
      <c r="T106" s="26"/>
      <c r="U106" s="26"/>
      <c r="V106" s="26"/>
      <c r="W106" s="26"/>
      <c r="X106" s="26"/>
      <c r="Y106" s="29">
        <f t="shared" si="14"/>
        <v>0</v>
      </c>
      <c r="Z106" s="30">
        <f t="shared" si="15"/>
        <v>0</v>
      </c>
      <c r="AA106" s="28" t="str">
        <f>IF(D106="", "", VLOOKUP(D106, リスト!$B$2:$D$31, 3, FALSE))</f>
        <v/>
      </c>
      <c r="AB106" s="26"/>
      <c r="AC106" s="26"/>
      <c r="AD106" s="26"/>
      <c r="AE106" s="26"/>
      <c r="AF106" s="26"/>
      <c r="AG106" s="26"/>
      <c r="AH106" s="26"/>
      <c r="AI106" s="26"/>
      <c r="AJ106" s="26"/>
      <c r="AK106" s="29">
        <f t="shared" si="16"/>
        <v>0</v>
      </c>
      <c r="AL106" s="30">
        <f t="shared" si="17"/>
        <v>0</v>
      </c>
      <c r="AM106" s="31">
        <f t="shared" si="22"/>
        <v>0</v>
      </c>
      <c r="AN106" s="32">
        <f t="shared" si="22"/>
        <v>0</v>
      </c>
      <c r="AO106" s="33"/>
      <c r="AP106" s="34"/>
      <c r="AQ106" s="34"/>
      <c r="AR106" s="33"/>
      <c r="AS106" s="26"/>
      <c r="AT106" s="26"/>
      <c r="AU106" s="33"/>
      <c r="AV106" s="26"/>
      <c r="AW106" s="40"/>
      <c r="AX106" s="36" t="str">
        <f>IFERROR(VLOOKUP(D106,リスト!$B$2:$E$18,4, FALSE), "")</f>
        <v/>
      </c>
      <c r="AY106" s="37" t="str">
        <f t="shared" si="12"/>
        <v/>
      </c>
      <c r="AZ106" s="38" t="str" cm="1">
        <f t="array" ref="AZ106">IF(ISBLANK(D106),"",IF(ISNUMBER(MATCH(D106,リスト!$B$19:$B$31,0)),IF(COUNTIF(F106:N106,"〇")&gt;1,"error",INDEX(リスト!$B$19:$M$31,MATCH(D106,リスト!$B$19:$B$31,0),IF(COUNTIF(F106:N106,"〇")=0,4,MATCH("〇",F106:N106,0)+3))),AX106*AY106))</f>
        <v/>
      </c>
      <c r="BA106" s="39">
        <f t="shared" si="13"/>
        <v>0</v>
      </c>
      <c r="BB106" s="39">
        <f t="shared" si="18"/>
        <v>0</v>
      </c>
      <c r="BC106" s="39">
        <f t="shared" si="19"/>
        <v>0</v>
      </c>
      <c r="BD106" s="39">
        <f t="shared" si="20"/>
        <v>0</v>
      </c>
      <c r="BE106" s="39">
        <f t="shared" si="21"/>
        <v>0</v>
      </c>
    </row>
    <row r="107" spans="2:57" ht="30" customHeight="1" x14ac:dyDescent="0.2">
      <c r="B107" s="43">
        <v>99</v>
      </c>
      <c r="C107" s="24"/>
      <c r="D107" s="24"/>
      <c r="E107" s="25"/>
      <c r="F107" s="26"/>
      <c r="G107" s="26"/>
      <c r="H107" s="26"/>
      <c r="I107" s="26"/>
      <c r="J107" s="26"/>
      <c r="K107" s="26"/>
      <c r="L107" s="26"/>
      <c r="M107" s="26"/>
      <c r="N107" s="27"/>
      <c r="O107" s="28" t="str">
        <f>IF(D107="", "", IF(COUNTIF(リスト!$B$2:$D$31, D107)&gt;=1, "光熱費", ""))</f>
        <v/>
      </c>
      <c r="P107" s="26"/>
      <c r="Q107" s="26"/>
      <c r="R107" s="26"/>
      <c r="S107" s="26"/>
      <c r="T107" s="26"/>
      <c r="U107" s="26"/>
      <c r="V107" s="26"/>
      <c r="W107" s="26"/>
      <c r="X107" s="26"/>
      <c r="Y107" s="29">
        <f t="shared" si="14"/>
        <v>0</v>
      </c>
      <c r="Z107" s="30">
        <f t="shared" si="15"/>
        <v>0</v>
      </c>
      <c r="AA107" s="28" t="str">
        <f>IF(D107="", "", VLOOKUP(D107, リスト!$B$2:$D$31, 3, FALSE))</f>
        <v/>
      </c>
      <c r="AB107" s="26"/>
      <c r="AC107" s="26"/>
      <c r="AD107" s="26"/>
      <c r="AE107" s="26"/>
      <c r="AF107" s="26"/>
      <c r="AG107" s="26"/>
      <c r="AH107" s="26"/>
      <c r="AI107" s="26"/>
      <c r="AJ107" s="26"/>
      <c r="AK107" s="29">
        <f t="shared" si="16"/>
        <v>0</v>
      </c>
      <c r="AL107" s="30">
        <f t="shared" si="17"/>
        <v>0</v>
      </c>
      <c r="AM107" s="31">
        <f t="shared" si="22"/>
        <v>0</v>
      </c>
      <c r="AN107" s="32">
        <f t="shared" si="22"/>
        <v>0</v>
      </c>
      <c r="AO107" s="33"/>
      <c r="AP107" s="34"/>
      <c r="AQ107" s="34"/>
      <c r="AR107" s="33"/>
      <c r="AS107" s="26"/>
      <c r="AT107" s="26"/>
      <c r="AU107" s="33"/>
      <c r="AV107" s="26"/>
      <c r="AW107" s="40"/>
      <c r="AX107" s="36" t="str">
        <f>IFERROR(VLOOKUP(D107,リスト!$B$2:$E$18,4, FALSE), "")</f>
        <v/>
      </c>
      <c r="AY107" s="37" t="str">
        <f t="shared" si="12"/>
        <v/>
      </c>
      <c r="AZ107" s="38" t="str" cm="1">
        <f t="array" ref="AZ107">IF(ISBLANK(D107),"",IF(ISNUMBER(MATCH(D107,リスト!$B$19:$B$31,0)),IF(COUNTIF(F107:N107,"〇")&gt;1,"error",INDEX(リスト!$B$19:$M$31,MATCH(D107,リスト!$B$19:$B$31,0),IF(COUNTIF(F107:N107,"〇")=0,4,MATCH("〇",F107:N107,0)+3))),AX107*AY107))</f>
        <v/>
      </c>
      <c r="BA107" s="39">
        <f t="shared" si="13"/>
        <v>0</v>
      </c>
      <c r="BB107" s="39">
        <f t="shared" si="18"/>
        <v>0</v>
      </c>
      <c r="BC107" s="39">
        <f t="shared" si="19"/>
        <v>0</v>
      </c>
      <c r="BD107" s="39">
        <f t="shared" si="20"/>
        <v>0</v>
      </c>
      <c r="BE107" s="39">
        <f t="shared" si="21"/>
        <v>0</v>
      </c>
    </row>
    <row r="108" spans="2:57" ht="30" customHeight="1" x14ac:dyDescent="0.2">
      <c r="B108" s="43">
        <v>100</v>
      </c>
      <c r="C108" s="24"/>
      <c r="D108" s="24"/>
      <c r="E108" s="25"/>
      <c r="F108" s="26"/>
      <c r="G108" s="26"/>
      <c r="H108" s="26"/>
      <c r="I108" s="26"/>
      <c r="J108" s="26"/>
      <c r="K108" s="26"/>
      <c r="L108" s="26"/>
      <c r="M108" s="26"/>
      <c r="N108" s="27"/>
      <c r="O108" s="28" t="str">
        <f>IF(D108="", "", IF(COUNTIF(リスト!$B$2:$D$31, D108)&gt;=1, "光熱費", ""))</f>
        <v/>
      </c>
      <c r="P108" s="26"/>
      <c r="Q108" s="26"/>
      <c r="R108" s="26"/>
      <c r="S108" s="26"/>
      <c r="T108" s="26"/>
      <c r="U108" s="26"/>
      <c r="V108" s="26"/>
      <c r="W108" s="26"/>
      <c r="X108" s="26"/>
      <c r="Y108" s="29">
        <f t="shared" si="14"/>
        <v>0</v>
      </c>
      <c r="Z108" s="30">
        <f t="shared" si="15"/>
        <v>0</v>
      </c>
      <c r="AA108" s="28" t="str">
        <f>IF(D108="", "", VLOOKUP(D108, リスト!$B$2:$D$31, 3, FALSE))</f>
        <v/>
      </c>
      <c r="AB108" s="26"/>
      <c r="AC108" s="26"/>
      <c r="AD108" s="26"/>
      <c r="AE108" s="26"/>
      <c r="AF108" s="26"/>
      <c r="AG108" s="26"/>
      <c r="AH108" s="26"/>
      <c r="AI108" s="26"/>
      <c r="AJ108" s="26"/>
      <c r="AK108" s="29">
        <f t="shared" si="16"/>
        <v>0</v>
      </c>
      <c r="AL108" s="30">
        <f t="shared" si="17"/>
        <v>0</v>
      </c>
      <c r="AM108" s="31">
        <f t="shared" si="22"/>
        <v>0</v>
      </c>
      <c r="AN108" s="32">
        <f t="shared" si="22"/>
        <v>0</v>
      </c>
      <c r="AO108" s="33"/>
      <c r="AP108" s="34"/>
      <c r="AQ108" s="34"/>
      <c r="AR108" s="33"/>
      <c r="AS108" s="26"/>
      <c r="AT108" s="26"/>
      <c r="AU108" s="33"/>
      <c r="AV108" s="26"/>
      <c r="AW108" s="40"/>
      <c r="AX108" s="36" t="str">
        <f>IFERROR(VLOOKUP(D108,リスト!$B$2:$E$18,4, FALSE), "")</f>
        <v/>
      </c>
      <c r="AY108" s="37" t="str">
        <f t="shared" si="12"/>
        <v/>
      </c>
      <c r="AZ108" s="38" t="str" cm="1">
        <f t="array" ref="AZ108">IF(ISBLANK(D108),"",IF(ISNUMBER(MATCH(D108,リスト!$B$19:$B$31,0)),IF(COUNTIF(F108:N108,"〇")&gt;1,"error",INDEX(リスト!$B$19:$M$31,MATCH(D108,リスト!$B$19:$B$31,0),IF(COUNTIF(F108:N108,"〇")=0,4,MATCH("〇",F108:N108,0)+3))),AX108*AY108))</f>
        <v/>
      </c>
      <c r="BA108" s="39">
        <f t="shared" si="13"/>
        <v>0</v>
      </c>
      <c r="BB108" s="39">
        <f t="shared" si="18"/>
        <v>0</v>
      </c>
      <c r="BC108" s="39">
        <f t="shared" si="19"/>
        <v>0</v>
      </c>
      <c r="BD108" s="39">
        <f t="shared" si="20"/>
        <v>0</v>
      </c>
      <c r="BE108" s="39">
        <f t="shared" si="21"/>
        <v>0</v>
      </c>
    </row>
    <row r="109" spans="2:57" ht="30" customHeight="1" x14ac:dyDescent="0.2">
      <c r="B109" s="43">
        <v>101</v>
      </c>
      <c r="C109" s="24"/>
      <c r="D109" s="24"/>
      <c r="E109" s="25"/>
      <c r="F109" s="26"/>
      <c r="G109" s="26"/>
      <c r="H109" s="26"/>
      <c r="I109" s="26"/>
      <c r="J109" s="26"/>
      <c r="K109" s="26"/>
      <c r="L109" s="26"/>
      <c r="M109" s="26"/>
      <c r="N109" s="27"/>
      <c r="O109" s="28" t="str">
        <f>IF(D109="", "", IF(COUNTIF(リスト!$B$2:$D$31, D109)&gt;=1, "光熱費", ""))</f>
        <v/>
      </c>
      <c r="P109" s="26"/>
      <c r="Q109" s="26"/>
      <c r="R109" s="26"/>
      <c r="S109" s="26"/>
      <c r="T109" s="26"/>
      <c r="U109" s="26"/>
      <c r="V109" s="26"/>
      <c r="W109" s="26"/>
      <c r="X109" s="26"/>
      <c r="Y109" s="29">
        <f t="shared" si="14"/>
        <v>0</v>
      </c>
      <c r="Z109" s="30">
        <f t="shared" si="15"/>
        <v>0</v>
      </c>
      <c r="AA109" s="28" t="str">
        <f>IF(D109="", "", VLOOKUP(D109, リスト!$B$2:$D$31, 3, FALSE))</f>
        <v/>
      </c>
      <c r="AB109" s="26"/>
      <c r="AC109" s="26"/>
      <c r="AD109" s="26"/>
      <c r="AE109" s="26"/>
      <c r="AF109" s="26"/>
      <c r="AG109" s="26"/>
      <c r="AH109" s="26"/>
      <c r="AI109" s="26"/>
      <c r="AJ109" s="26"/>
      <c r="AK109" s="29">
        <f t="shared" si="16"/>
        <v>0</v>
      </c>
      <c r="AL109" s="30">
        <f t="shared" si="17"/>
        <v>0</v>
      </c>
      <c r="AM109" s="31">
        <f t="shared" si="22"/>
        <v>0</v>
      </c>
      <c r="AN109" s="32">
        <f t="shared" si="22"/>
        <v>0</v>
      </c>
      <c r="AO109" s="33"/>
      <c r="AP109" s="34"/>
      <c r="AQ109" s="34"/>
      <c r="AR109" s="33"/>
      <c r="AS109" s="26"/>
      <c r="AT109" s="26"/>
      <c r="AU109" s="33"/>
      <c r="AV109" s="26"/>
      <c r="AW109" s="40"/>
      <c r="AX109" s="36" t="str">
        <f>IFERROR(VLOOKUP(D109,リスト!$B$2:$E$18,4, FALSE), "")</f>
        <v/>
      </c>
      <c r="AY109" s="37" t="str">
        <f t="shared" si="12"/>
        <v/>
      </c>
      <c r="AZ109" s="38" t="str" cm="1">
        <f t="array" ref="AZ109">IF(ISBLANK(D109),"",IF(ISNUMBER(MATCH(D109,リスト!$B$19:$B$31,0)),IF(COUNTIF(F109:N109,"〇")&gt;1,"error",INDEX(リスト!$B$19:$M$31,MATCH(D109,リスト!$B$19:$B$31,0),IF(COUNTIF(F109:N109,"〇")=0,4,MATCH("〇",F109:N109,0)+3))),AX109*AY109))</f>
        <v/>
      </c>
      <c r="BA109" s="39">
        <f t="shared" si="13"/>
        <v>0</v>
      </c>
      <c r="BB109" s="39">
        <f t="shared" si="18"/>
        <v>0</v>
      </c>
      <c r="BC109" s="39">
        <f t="shared" si="19"/>
        <v>0</v>
      </c>
      <c r="BD109" s="39">
        <f t="shared" si="20"/>
        <v>0</v>
      </c>
      <c r="BE109" s="39">
        <f t="shared" si="21"/>
        <v>0</v>
      </c>
    </row>
    <row r="110" spans="2:57" ht="30" customHeight="1" x14ac:dyDescent="0.2">
      <c r="B110" s="43">
        <v>102</v>
      </c>
      <c r="C110" s="24"/>
      <c r="D110" s="24"/>
      <c r="E110" s="25"/>
      <c r="F110" s="26"/>
      <c r="G110" s="26"/>
      <c r="H110" s="26"/>
      <c r="I110" s="26"/>
      <c r="J110" s="26"/>
      <c r="K110" s="26"/>
      <c r="L110" s="26"/>
      <c r="M110" s="26"/>
      <c r="N110" s="27"/>
      <c r="O110" s="28" t="str">
        <f>IF(D110="", "", IF(COUNTIF(リスト!$B$2:$D$31, D110)&gt;=1, "光熱費", ""))</f>
        <v/>
      </c>
      <c r="P110" s="26"/>
      <c r="Q110" s="26"/>
      <c r="R110" s="26"/>
      <c r="S110" s="26"/>
      <c r="T110" s="26"/>
      <c r="U110" s="26"/>
      <c r="V110" s="26"/>
      <c r="W110" s="26"/>
      <c r="X110" s="26"/>
      <c r="Y110" s="29">
        <f t="shared" si="14"/>
        <v>0</v>
      </c>
      <c r="Z110" s="30">
        <f t="shared" si="15"/>
        <v>0</v>
      </c>
      <c r="AA110" s="28" t="str">
        <f>IF(D110="", "", VLOOKUP(D110, リスト!$B$2:$D$31, 3, FALSE))</f>
        <v/>
      </c>
      <c r="AB110" s="26"/>
      <c r="AC110" s="26"/>
      <c r="AD110" s="26"/>
      <c r="AE110" s="26"/>
      <c r="AF110" s="26"/>
      <c r="AG110" s="26"/>
      <c r="AH110" s="26"/>
      <c r="AI110" s="26"/>
      <c r="AJ110" s="26"/>
      <c r="AK110" s="29">
        <f t="shared" si="16"/>
        <v>0</v>
      </c>
      <c r="AL110" s="30">
        <f t="shared" si="17"/>
        <v>0</v>
      </c>
      <c r="AM110" s="31">
        <f t="shared" si="22"/>
        <v>0</v>
      </c>
      <c r="AN110" s="32">
        <f t="shared" si="22"/>
        <v>0</v>
      </c>
      <c r="AO110" s="33"/>
      <c r="AP110" s="34"/>
      <c r="AQ110" s="34"/>
      <c r="AR110" s="33"/>
      <c r="AS110" s="26"/>
      <c r="AT110" s="26"/>
      <c r="AU110" s="33"/>
      <c r="AV110" s="26"/>
      <c r="AW110" s="40"/>
      <c r="AX110" s="36" t="str">
        <f>IFERROR(VLOOKUP(D110,リスト!$B$2:$E$18,4, FALSE), "")</f>
        <v/>
      </c>
      <c r="AY110" s="37" t="str">
        <f t="shared" si="12"/>
        <v/>
      </c>
      <c r="AZ110" s="38" t="str" cm="1">
        <f t="array" ref="AZ110">IF(ISBLANK(D110),"",IF(ISNUMBER(MATCH(D110,リスト!$B$19:$B$31,0)),IF(COUNTIF(F110:N110,"〇")&gt;1,"error",INDEX(リスト!$B$19:$M$31,MATCH(D110,リスト!$B$19:$B$31,0),IF(COUNTIF(F110:N110,"〇")=0,4,MATCH("〇",F110:N110,0)+3))),AX110*AY110))</f>
        <v/>
      </c>
      <c r="BA110" s="39">
        <f t="shared" si="13"/>
        <v>0</v>
      </c>
      <c r="BB110" s="39">
        <f t="shared" si="18"/>
        <v>0</v>
      </c>
      <c r="BC110" s="39">
        <f t="shared" si="19"/>
        <v>0</v>
      </c>
      <c r="BD110" s="39">
        <f t="shared" si="20"/>
        <v>0</v>
      </c>
      <c r="BE110" s="39">
        <f t="shared" si="21"/>
        <v>0</v>
      </c>
    </row>
    <row r="111" spans="2:57" ht="30" customHeight="1" x14ac:dyDescent="0.2">
      <c r="B111" s="43">
        <v>103</v>
      </c>
      <c r="C111" s="24"/>
      <c r="D111" s="24"/>
      <c r="E111" s="25"/>
      <c r="F111" s="26"/>
      <c r="G111" s="26"/>
      <c r="H111" s="26"/>
      <c r="I111" s="26"/>
      <c r="J111" s="26"/>
      <c r="K111" s="26"/>
      <c r="L111" s="26"/>
      <c r="M111" s="26"/>
      <c r="N111" s="27"/>
      <c r="O111" s="28" t="str">
        <f>IF(D111="", "", IF(COUNTIF(リスト!$B$2:$D$31, D111)&gt;=1, "光熱費", ""))</f>
        <v/>
      </c>
      <c r="P111" s="26"/>
      <c r="Q111" s="26"/>
      <c r="R111" s="26"/>
      <c r="S111" s="26"/>
      <c r="T111" s="26"/>
      <c r="U111" s="26"/>
      <c r="V111" s="26"/>
      <c r="W111" s="26"/>
      <c r="X111" s="26"/>
      <c r="Y111" s="29">
        <f t="shared" si="14"/>
        <v>0</v>
      </c>
      <c r="Z111" s="30">
        <f t="shared" si="15"/>
        <v>0</v>
      </c>
      <c r="AA111" s="28" t="str">
        <f>IF(D111="", "", VLOOKUP(D111, リスト!$B$2:$D$31, 3, FALSE))</f>
        <v/>
      </c>
      <c r="AB111" s="26"/>
      <c r="AC111" s="26"/>
      <c r="AD111" s="26"/>
      <c r="AE111" s="26"/>
      <c r="AF111" s="26"/>
      <c r="AG111" s="26"/>
      <c r="AH111" s="26"/>
      <c r="AI111" s="26"/>
      <c r="AJ111" s="26"/>
      <c r="AK111" s="29">
        <f t="shared" si="16"/>
        <v>0</v>
      </c>
      <c r="AL111" s="30">
        <f t="shared" si="17"/>
        <v>0</v>
      </c>
      <c r="AM111" s="31">
        <f t="shared" si="22"/>
        <v>0</v>
      </c>
      <c r="AN111" s="32">
        <f t="shared" si="22"/>
        <v>0</v>
      </c>
      <c r="AO111" s="33"/>
      <c r="AP111" s="34"/>
      <c r="AQ111" s="34"/>
      <c r="AR111" s="33"/>
      <c r="AS111" s="26"/>
      <c r="AT111" s="26"/>
      <c r="AU111" s="33"/>
      <c r="AV111" s="26"/>
      <c r="AW111" s="40"/>
      <c r="AX111" s="36" t="str">
        <f>IFERROR(VLOOKUP(D111,リスト!$B$2:$E$18,4, FALSE), "")</f>
        <v/>
      </c>
      <c r="AY111" s="37" t="str">
        <f t="shared" si="12"/>
        <v/>
      </c>
      <c r="AZ111" s="38" t="str" cm="1">
        <f t="array" ref="AZ111">IF(ISBLANK(D111),"",IF(ISNUMBER(MATCH(D111,リスト!$B$19:$B$31,0)),IF(COUNTIF(F111:N111,"〇")&gt;1,"error",INDEX(リスト!$B$19:$M$31,MATCH(D111,リスト!$B$19:$B$31,0),IF(COUNTIF(F111:N111,"〇")=0,4,MATCH("〇",F111:N111,0)+3))),AX111*AY111))</f>
        <v/>
      </c>
      <c r="BA111" s="39">
        <f t="shared" si="13"/>
        <v>0</v>
      </c>
      <c r="BB111" s="39">
        <f t="shared" si="18"/>
        <v>0</v>
      </c>
      <c r="BC111" s="39">
        <f t="shared" si="19"/>
        <v>0</v>
      </c>
      <c r="BD111" s="39">
        <f t="shared" si="20"/>
        <v>0</v>
      </c>
      <c r="BE111" s="39">
        <f t="shared" si="21"/>
        <v>0</v>
      </c>
    </row>
    <row r="112" spans="2:57" ht="30" customHeight="1" x14ac:dyDescent="0.2">
      <c r="B112" s="43">
        <v>104</v>
      </c>
      <c r="C112" s="24"/>
      <c r="D112" s="24"/>
      <c r="E112" s="25"/>
      <c r="F112" s="26"/>
      <c r="G112" s="26"/>
      <c r="H112" s="26"/>
      <c r="I112" s="26"/>
      <c r="J112" s="26"/>
      <c r="K112" s="26"/>
      <c r="L112" s="26"/>
      <c r="M112" s="26"/>
      <c r="N112" s="27"/>
      <c r="O112" s="28" t="str">
        <f>IF(D112="", "", IF(COUNTIF(リスト!$B$2:$D$31, D112)&gt;=1, "光熱費", ""))</f>
        <v/>
      </c>
      <c r="P112" s="26"/>
      <c r="Q112" s="26"/>
      <c r="R112" s="26"/>
      <c r="S112" s="26"/>
      <c r="T112" s="26"/>
      <c r="U112" s="26"/>
      <c r="V112" s="26"/>
      <c r="W112" s="26"/>
      <c r="X112" s="26"/>
      <c r="Y112" s="29">
        <f t="shared" si="14"/>
        <v>0</v>
      </c>
      <c r="Z112" s="30">
        <f t="shared" si="15"/>
        <v>0</v>
      </c>
      <c r="AA112" s="28" t="str">
        <f>IF(D112="", "", VLOOKUP(D112, リスト!$B$2:$D$31, 3, FALSE))</f>
        <v/>
      </c>
      <c r="AB112" s="26"/>
      <c r="AC112" s="26"/>
      <c r="AD112" s="26"/>
      <c r="AE112" s="26"/>
      <c r="AF112" s="26"/>
      <c r="AG112" s="26"/>
      <c r="AH112" s="26"/>
      <c r="AI112" s="26"/>
      <c r="AJ112" s="26"/>
      <c r="AK112" s="29">
        <f t="shared" si="16"/>
        <v>0</v>
      </c>
      <c r="AL112" s="30">
        <f t="shared" si="17"/>
        <v>0</v>
      </c>
      <c r="AM112" s="31">
        <f t="shared" si="22"/>
        <v>0</v>
      </c>
      <c r="AN112" s="32">
        <f t="shared" si="22"/>
        <v>0</v>
      </c>
      <c r="AO112" s="33"/>
      <c r="AP112" s="34"/>
      <c r="AQ112" s="34"/>
      <c r="AR112" s="33"/>
      <c r="AS112" s="26"/>
      <c r="AT112" s="26"/>
      <c r="AU112" s="33"/>
      <c r="AV112" s="26"/>
      <c r="AW112" s="40"/>
      <c r="AX112" s="36" t="str">
        <f>IFERROR(VLOOKUP(D112,リスト!$B$2:$E$18,4, FALSE), "")</f>
        <v/>
      </c>
      <c r="AY112" s="37" t="str">
        <f t="shared" si="12"/>
        <v/>
      </c>
      <c r="AZ112" s="38" t="str" cm="1">
        <f t="array" ref="AZ112">IF(ISBLANK(D112),"",IF(ISNUMBER(MATCH(D112,リスト!$B$19:$B$31,0)),IF(COUNTIF(F112:N112,"〇")&gt;1,"error",INDEX(リスト!$B$19:$M$31,MATCH(D112,リスト!$B$19:$B$31,0),IF(COUNTIF(F112:N112,"〇")=0,4,MATCH("〇",F112:N112,0)+3))),AX112*AY112))</f>
        <v/>
      </c>
      <c r="BA112" s="39">
        <f t="shared" si="13"/>
        <v>0</v>
      </c>
      <c r="BB112" s="39">
        <f t="shared" si="18"/>
        <v>0</v>
      </c>
      <c r="BC112" s="39">
        <f t="shared" si="19"/>
        <v>0</v>
      </c>
      <c r="BD112" s="39">
        <f t="shared" si="20"/>
        <v>0</v>
      </c>
      <c r="BE112" s="39">
        <f t="shared" si="21"/>
        <v>0</v>
      </c>
    </row>
    <row r="113" spans="2:57" ht="30" customHeight="1" x14ac:dyDescent="0.2">
      <c r="B113" s="43">
        <v>105</v>
      </c>
      <c r="C113" s="24"/>
      <c r="D113" s="24"/>
      <c r="E113" s="25"/>
      <c r="F113" s="26"/>
      <c r="G113" s="26"/>
      <c r="H113" s="26"/>
      <c r="I113" s="26"/>
      <c r="J113" s="26"/>
      <c r="K113" s="26"/>
      <c r="L113" s="26"/>
      <c r="M113" s="26"/>
      <c r="N113" s="27"/>
      <c r="O113" s="28" t="str">
        <f>IF(D113="", "", IF(COUNTIF(リスト!$B$2:$D$31, D113)&gt;=1, "光熱費", ""))</f>
        <v/>
      </c>
      <c r="P113" s="26"/>
      <c r="Q113" s="26"/>
      <c r="R113" s="26"/>
      <c r="S113" s="26"/>
      <c r="T113" s="26"/>
      <c r="U113" s="26"/>
      <c r="V113" s="26"/>
      <c r="W113" s="26"/>
      <c r="X113" s="26"/>
      <c r="Y113" s="29">
        <f t="shared" si="14"/>
        <v>0</v>
      </c>
      <c r="Z113" s="30">
        <f t="shared" si="15"/>
        <v>0</v>
      </c>
      <c r="AA113" s="28" t="str">
        <f>IF(D113="", "", VLOOKUP(D113, リスト!$B$2:$D$31, 3, FALSE))</f>
        <v/>
      </c>
      <c r="AB113" s="26"/>
      <c r="AC113" s="26"/>
      <c r="AD113" s="26"/>
      <c r="AE113" s="26"/>
      <c r="AF113" s="26"/>
      <c r="AG113" s="26"/>
      <c r="AH113" s="26"/>
      <c r="AI113" s="26"/>
      <c r="AJ113" s="26"/>
      <c r="AK113" s="29">
        <f t="shared" si="16"/>
        <v>0</v>
      </c>
      <c r="AL113" s="30">
        <f t="shared" si="17"/>
        <v>0</v>
      </c>
      <c r="AM113" s="31">
        <f t="shared" si="22"/>
        <v>0</v>
      </c>
      <c r="AN113" s="32">
        <f t="shared" si="22"/>
        <v>0</v>
      </c>
      <c r="AO113" s="33"/>
      <c r="AP113" s="34"/>
      <c r="AQ113" s="34"/>
      <c r="AR113" s="33"/>
      <c r="AS113" s="26"/>
      <c r="AT113" s="26"/>
      <c r="AU113" s="33"/>
      <c r="AV113" s="26"/>
      <c r="AW113" s="40"/>
      <c r="AX113" s="36" t="str">
        <f>IFERROR(VLOOKUP(D113,リスト!$B$2:$E$18,4, FALSE), "")</f>
        <v/>
      </c>
      <c r="AY113" s="37" t="str">
        <f t="shared" si="12"/>
        <v/>
      </c>
      <c r="AZ113" s="38" t="str" cm="1">
        <f t="array" ref="AZ113">IF(ISBLANK(D113),"",IF(ISNUMBER(MATCH(D113,リスト!$B$19:$B$31,0)),IF(COUNTIF(F113:N113,"〇")&gt;1,"error",INDEX(リスト!$B$19:$M$31,MATCH(D113,リスト!$B$19:$B$31,0),IF(COUNTIF(F113:N113,"〇")=0,4,MATCH("〇",F113:N113,0)+3))),AX113*AY113))</f>
        <v/>
      </c>
      <c r="BA113" s="39">
        <f t="shared" si="13"/>
        <v>0</v>
      </c>
      <c r="BB113" s="39">
        <f t="shared" si="18"/>
        <v>0</v>
      </c>
      <c r="BC113" s="39">
        <f t="shared" si="19"/>
        <v>0</v>
      </c>
      <c r="BD113" s="39">
        <f t="shared" si="20"/>
        <v>0</v>
      </c>
      <c r="BE113" s="39">
        <f t="shared" si="21"/>
        <v>0</v>
      </c>
    </row>
    <row r="114" spans="2:57" ht="30" customHeight="1" x14ac:dyDescent="0.2">
      <c r="B114" s="43">
        <v>106</v>
      </c>
      <c r="C114" s="24"/>
      <c r="D114" s="24"/>
      <c r="E114" s="25"/>
      <c r="F114" s="26"/>
      <c r="G114" s="26"/>
      <c r="H114" s="26"/>
      <c r="I114" s="26"/>
      <c r="J114" s="26"/>
      <c r="K114" s="26"/>
      <c r="L114" s="26"/>
      <c r="M114" s="26"/>
      <c r="N114" s="27"/>
      <c r="O114" s="28" t="str">
        <f>IF(D114="", "", IF(COUNTIF(リスト!$B$2:$D$31, D114)&gt;=1, "光熱費", ""))</f>
        <v/>
      </c>
      <c r="P114" s="26"/>
      <c r="Q114" s="26"/>
      <c r="R114" s="26"/>
      <c r="S114" s="26"/>
      <c r="T114" s="26"/>
      <c r="U114" s="26"/>
      <c r="V114" s="26"/>
      <c r="W114" s="26"/>
      <c r="X114" s="26"/>
      <c r="Y114" s="29">
        <f t="shared" si="14"/>
        <v>0</v>
      </c>
      <c r="Z114" s="30">
        <f t="shared" si="15"/>
        <v>0</v>
      </c>
      <c r="AA114" s="28" t="str">
        <f>IF(D114="", "", VLOOKUP(D114, リスト!$B$2:$D$31, 3, FALSE))</f>
        <v/>
      </c>
      <c r="AB114" s="26"/>
      <c r="AC114" s="26"/>
      <c r="AD114" s="26"/>
      <c r="AE114" s="26"/>
      <c r="AF114" s="26"/>
      <c r="AG114" s="26"/>
      <c r="AH114" s="26"/>
      <c r="AI114" s="26"/>
      <c r="AJ114" s="26"/>
      <c r="AK114" s="29">
        <f t="shared" si="16"/>
        <v>0</v>
      </c>
      <c r="AL114" s="30">
        <f t="shared" si="17"/>
        <v>0</v>
      </c>
      <c r="AM114" s="31">
        <f t="shared" si="22"/>
        <v>0</v>
      </c>
      <c r="AN114" s="32">
        <f t="shared" si="22"/>
        <v>0</v>
      </c>
      <c r="AO114" s="33"/>
      <c r="AP114" s="34"/>
      <c r="AQ114" s="34"/>
      <c r="AR114" s="33"/>
      <c r="AS114" s="26"/>
      <c r="AT114" s="26"/>
      <c r="AU114" s="33"/>
      <c r="AV114" s="26"/>
      <c r="AW114" s="40"/>
      <c r="AX114" s="36" t="str">
        <f>IFERROR(VLOOKUP(D114,リスト!$B$2:$E$18,4, FALSE), "")</f>
        <v/>
      </c>
      <c r="AY114" s="37" t="str">
        <f t="shared" si="12"/>
        <v/>
      </c>
      <c r="AZ114" s="38" t="str" cm="1">
        <f t="array" ref="AZ114">IF(ISBLANK(D114),"",IF(ISNUMBER(MATCH(D114,リスト!$B$19:$B$31,0)),IF(COUNTIF(F114:N114,"〇")&gt;1,"error",INDEX(リスト!$B$19:$M$31,MATCH(D114,リスト!$B$19:$B$31,0),IF(COUNTIF(F114:N114,"〇")=0,4,MATCH("〇",F114:N114,0)+3))),AX114*AY114))</f>
        <v/>
      </c>
      <c r="BA114" s="39">
        <f t="shared" si="13"/>
        <v>0</v>
      </c>
      <c r="BB114" s="39">
        <f t="shared" si="18"/>
        <v>0</v>
      </c>
      <c r="BC114" s="39">
        <f t="shared" si="19"/>
        <v>0</v>
      </c>
      <c r="BD114" s="39">
        <f t="shared" si="20"/>
        <v>0</v>
      </c>
      <c r="BE114" s="39">
        <f t="shared" si="21"/>
        <v>0</v>
      </c>
    </row>
    <row r="115" spans="2:57" ht="30" customHeight="1" x14ac:dyDescent="0.2">
      <c r="B115" s="43">
        <v>107</v>
      </c>
      <c r="C115" s="24"/>
      <c r="D115" s="24"/>
      <c r="E115" s="25"/>
      <c r="F115" s="26"/>
      <c r="G115" s="26"/>
      <c r="H115" s="26"/>
      <c r="I115" s="26"/>
      <c r="J115" s="26"/>
      <c r="K115" s="26"/>
      <c r="L115" s="26"/>
      <c r="M115" s="26"/>
      <c r="N115" s="27"/>
      <c r="O115" s="28" t="str">
        <f>IF(D115="", "", IF(COUNTIF(リスト!$B$2:$D$31, D115)&gt;=1, "光熱費", ""))</f>
        <v/>
      </c>
      <c r="P115" s="26"/>
      <c r="Q115" s="26"/>
      <c r="R115" s="26"/>
      <c r="S115" s="26"/>
      <c r="T115" s="26"/>
      <c r="U115" s="26"/>
      <c r="V115" s="26"/>
      <c r="W115" s="26"/>
      <c r="X115" s="26"/>
      <c r="Y115" s="29">
        <f t="shared" si="14"/>
        <v>0</v>
      </c>
      <c r="Z115" s="30">
        <f t="shared" si="15"/>
        <v>0</v>
      </c>
      <c r="AA115" s="28" t="str">
        <f>IF(D115="", "", VLOOKUP(D115, リスト!$B$2:$D$31, 3, FALSE))</f>
        <v/>
      </c>
      <c r="AB115" s="26"/>
      <c r="AC115" s="26"/>
      <c r="AD115" s="26"/>
      <c r="AE115" s="26"/>
      <c r="AF115" s="26"/>
      <c r="AG115" s="26"/>
      <c r="AH115" s="26"/>
      <c r="AI115" s="26"/>
      <c r="AJ115" s="26"/>
      <c r="AK115" s="29">
        <f t="shared" si="16"/>
        <v>0</v>
      </c>
      <c r="AL115" s="30">
        <f t="shared" si="17"/>
        <v>0</v>
      </c>
      <c r="AM115" s="31">
        <f t="shared" si="22"/>
        <v>0</v>
      </c>
      <c r="AN115" s="32">
        <f t="shared" si="22"/>
        <v>0</v>
      </c>
      <c r="AO115" s="33"/>
      <c r="AP115" s="34"/>
      <c r="AQ115" s="34"/>
      <c r="AR115" s="33"/>
      <c r="AS115" s="26"/>
      <c r="AT115" s="26"/>
      <c r="AU115" s="33"/>
      <c r="AV115" s="26"/>
      <c r="AW115" s="40"/>
      <c r="AX115" s="36" t="str">
        <f>IFERROR(VLOOKUP(D115,リスト!$B$2:$E$18,4, FALSE), "")</f>
        <v/>
      </c>
      <c r="AY115" s="37" t="str">
        <f t="shared" si="12"/>
        <v/>
      </c>
      <c r="AZ115" s="38" t="str" cm="1">
        <f t="array" ref="AZ115">IF(ISBLANK(D115),"",IF(ISNUMBER(MATCH(D115,リスト!$B$19:$B$31,0)),IF(COUNTIF(F115:N115,"〇")&gt;1,"error",INDEX(リスト!$B$19:$M$31,MATCH(D115,リスト!$B$19:$B$31,0),IF(COUNTIF(F115:N115,"〇")=0,4,MATCH("〇",F115:N115,0)+3))),AX115*AY115))</f>
        <v/>
      </c>
      <c r="BA115" s="39">
        <f t="shared" si="13"/>
        <v>0</v>
      </c>
      <c r="BB115" s="39">
        <f t="shared" si="18"/>
        <v>0</v>
      </c>
      <c r="BC115" s="39">
        <f t="shared" si="19"/>
        <v>0</v>
      </c>
      <c r="BD115" s="39">
        <f t="shared" si="20"/>
        <v>0</v>
      </c>
      <c r="BE115" s="39">
        <f t="shared" si="21"/>
        <v>0</v>
      </c>
    </row>
    <row r="116" spans="2:57" ht="30" customHeight="1" x14ac:dyDescent="0.2">
      <c r="B116" s="43">
        <v>108</v>
      </c>
      <c r="C116" s="24"/>
      <c r="D116" s="24"/>
      <c r="E116" s="25"/>
      <c r="F116" s="26"/>
      <c r="G116" s="26"/>
      <c r="H116" s="26"/>
      <c r="I116" s="26"/>
      <c r="J116" s="26"/>
      <c r="K116" s="26"/>
      <c r="L116" s="26"/>
      <c r="M116" s="26"/>
      <c r="N116" s="27"/>
      <c r="O116" s="28" t="str">
        <f>IF(D116="", "", IF(COUNTIF(リスト!$B$2:$D$31, D116)&gt;=1, "光熱費", ""))</f>
        <v/>
      </c>
      <c r="P116" s="26"/>
      <c r="Q116" s="26"/>
      <c r="R116" s="26"/>
      <c r="S116" s="26"/>
      <c r="T116" s="26"/>
      <c r="U116" s="26"/>
      <c r="V116" s="26"/>
      <c r="W116" s="26"/>
      <c r="X116" s="26"/>
      <c r="Y116" s="29">
        <f t="shared" si="14"/>
        <v>0</v>
      </c>
      <c r="Z116" s="30">
        <f t="shared" si="15"/>
        <v>0</v>
      </c>
      <c r="AA116" s="28" t="str">
        <f>IF(D116="", "", VLOOKUP(D116, リスト!$B$2:$D$31, 3, FALSE))</f>
        <v/>
      </c>
      <c r="AB116" s="26"/>
      <c r="AC116" s="26"/>
      <c r="AD116" s="26"/>
      <c r="AE116" s="26"/>
      <c r="AF116" s="26"/>
      <c r="AG116" s="26"/>
      <c r="AH116" s="26"/>
      <c r="AI116" s="26"/>
      <c r="AJ116" s="26"/>
      <c r="AK116" s="29">
        <f t="shared" si="16"/>
        <v>0</v>
      </c>
      <c r="AL116" s="30">
        <f t="shared" si="17"/>
        <v>0</v>
      </c>
      <c r="AM116" s="31">
        <f t="shared" si="22"/>
        <v>0</v>
      </c>
      <c r="AN116" s="32">
        <f t="shared" si="22"/>
        <v>0</v>
      </c>
      <c r="AO116" s="33"/>
      <c r="AP116" s="34"/>
      <c r="AQ116" s="34"/>
      <c r="AR116" s="33"/>
      <c r="AS116" s="26"/>
      <c r="AT116" s="26"/>
      <c r="AU116" s="33"/>
      <c r="AV116" s="26"/>
      <c r="AW116" s="40"/>
      <c r="AX116" s="36" t="str">
        <f>IFERROR(VLOOKUP(D116,リスト!$B$2:$E$18,4, FALSE), "")</f>
        <v/>
      </c>
      <c r="AY116" s="37" t="str">
        <f t="shared" si="12"/>
        <v/>
      </c>
      <c r="AZ116" s="38" t="str" cm="1">
        <f t="array" ref="AZ116">IF(ISBLANK(D116),"",IF(ISNUMBER(MATCH(D116,リスト!$B$19:$B$31,0)),IF(COUNTIF(F116:N116,"〇")&gt;1,"error",INDEX(リスト!$B$19:$M$31,MATCH(D116,リスト!$B$19:$B$31,0),IF(COUNTIF(F116:N116,"〇")=0,4,MATCH("〇",F116:N116,0)+3))),AX116*AY116))</f>
        <v/>
      </c>
      <c r="BA116" s="39">
        <f t="shared" si="13"/>
        <v>0</v>
      </c>
      <c r="BB116" s="39">
        <f t="shared" si="18"/>
        <v>0</v>
      </c>
      <c r="BC116" s="39">
        <f t="shared" si="19"/>
        <v>0</v>
      </c>
      <c r="BD116" s="39">
        <f t="shared" si="20"/>
        <v>0</v>
      </c>
      <c r="BE116" s="39">
        <f t="shared" si="21"/>
        <v>0</v>
      </c>
    </row>
    <row r="117" spans="2:57" ht="30" customHeight="1" x14ac:dyDescent="0.2">
      <c r="B117" s="43">
        <v>109</v>
      </c>
      <c r="C117" s="24"/>
      <c r="D117" s="24"/>
      <c r="E117" s="25"/>
      <c r="F117" s="26"/>
      <c r="G117" s="26"/>
      <c r="H117" s="26"/>
      <c r="I117" s="26"/>
      <c r="J117" s="26"/>
      <c r="K117" s="26"/>
      <c r="L117" s="26"/>
      <c r="M117" s="26"/>
      <c r="N117" s="27"/>
      <c r="O117" s="28" t="str">
        <f>IF(D117="", "", IF(COUNTIF(リスト!$B$2:$D$31, D117)&gt;=1, "光熱費", ""))</f>
        <v/>
      </c>
      <c r="P117" s="26"/>
      <c r="Q117" s="26"/>
      <c r="R117" s="26"/>
      <c r="S117" s="26"/>
      <c r="T117" s="26"/>
      <c r="U117" s="26"/>
      <c r="V117" s="26"/>
      <c r="W117" s="26"/>
      <c r="X117" s="26"/>
      <c r="Y117" s="29">
        <f t="shared" si="14"/>
        <v>0</v>
      </c>
      <c r="Z117" s="30">
        <f t="shared" si="15"/>
        <v>0</v>
      </c>
      <c r="AA117" s="28" t="str">
        <f>IF(D117="", "", VLOOKUP(D117, リスト!$B$2:$D$31, 3, FALSE))</f>
        <v/>
      </c>
      <c r="AB117" s="26"/>
      <c r="AC117" s="26"/>
      <c r="AD117" s="26"/>
      <c r="AE117" s="26"/>
      <c r="AF117" s="26"/>
      <c r="AG117" s="26"/>
      <c r="AH117" s="26"/>
      <c r="AI117" s="26"/>
      <c r="AJ117" s="26"/>
      <c r="AK117" s="29">
        <f t="shared" si="16"/>
        <v>0</v>
      </c>
      <c r="AL117" s="30">
        <f t="shared" si="17"/>
        <v>0</v>
      </c>
      <c r="AM117" s="31">
        <f t="shared" si="22"/>
        <v>0</v>
      </c>
      <c r="AN117" s="32">
        <f t="shared" si="22"/>
        <v>0</v>
      </c>
      <c r="AO117" s="33"/>
      <c r="AP117" s="34"/>
      <c r="AQ117" s="34"/>
      <c r="AR117" s="33"/>
      <c r="AS117" s="26"/>
      <c r="AT117" s="26"/>
      <c r="AU117" s="33"/>
      <c r="AV117" s="26"/>
      <c r="AW117" s="40"/>
      <c r="AX117" s="36" t="str">
        <f>IFERROR(VLOOKUP(D117,リスト!$B$2:$E$18,4, FALSE), "")</f>
        <v/>
      </c>
      <c r="AY117" s="37" t="str">
        <f t="shared" si="12"/>
        <v/>
      </c>
      <c r="AZ117" s="38" t="str" cm="1">
        <f t="array" ref="AZ117">IF(ISBLANK(D117),"",IF(ISNUMBER(MATCH(D117,リスト!$B$19:$B$31,0)),IF(COUNTIF(F117:N117,"〇")&gt;1,"error",INDEX(リスト!$B$19:$M$31,MATCH(D117,リスト!$B$19:$B$31,0),IF(COUNTIF(F117:N117,"〇")=0,4,MATCH("〇",F117:N117,0)+3))),AX117*AY117))</f>
        <v/>
      </c>
      <c r="BA117" s="39">
        <f t="shared" si="13"/>
        <v>0</v>
      </c>
      <c r="BB117" s="39">
        <f t="shared" si="18"/>
        <v>0</v>
      </c>
      <c r="BC117" s="39">
        <f t="shared" si="19"/>
        <v>0</v>
      </c>
      <c r="BD117" s="39">
        <f t="shared" si="20"/>
        <v>0</v>
      </c>
      <c r="BE117" s="39">
        <f t="shared" si="21"/>
        <v>0</v>
      </c>
    </row>
    <row r="118" spans="2:57" ht="30" customHeight="1" x14ac:dyDescent="0.2">
      <c r="B118" s="43">
        <v>110</v>
      </c>
      <c r="C118" s="24"/>
      <c r="D118" s="24"/>
      <c r="E118" s="25"/>
      <c r="F118" s="26"/>
      <c r="G118" s="26"/>
      <c r="H118" s="26"/>
      <c r="I118" s="26"/>
      <c r="J118" s="26"/>
      <c r="K118" s="26"/>
      <c r="L118" s="26"/>
      <c r="M118" s="26"/>
      <c r="N118" s="27"/>
      <c r="O118" s="28" t="str">
        <f>IF(D118="", "", IF(COUNTIF(リスト!$B$2:$D$31, D118)&gt;=1, "光熱費", ""))</f>
        <v/>
      </c>
      <c r="P118" s="26"/>
      <c r="Q118" s="26"/>
      <c r="R118" s="26"/>
      <c r="S118" s="26"/>
      <c r="T118" s="26"/>
      <c r="U118" s="26"/>
      <c r="V118" s="26"/>
      <c r="W118" s="26"/>
      <c r="X118" s="26"/>
      <c r="Y118" s="29">
        <f t="shared" si="14"/>
        <v>0</v>
      </c>
      <c r="Z118" s="30">
        <f t="shared" si="15"/>
        <v>0</v>
      </c>
      <c r="AA118" s="28" t="str">
        <f>IF(D118="", "", VLOOKUP(D118, リスト!$B$2:$D$31, 3, FALSE))</f>
        <v/>
      </c>
      <c r="AB118" s="26"/>
      <c r="AC118" s="26"/>
      <c r="AD118" s="26"/>
      <c r="AE118" s="26"/>
      <c r="AF118" s="26"/>
      <c r="AG118" s="26"/>
      <c r="AH118" s="26"/>
      <c r="AI118" s="26"/>
      <c r="AJ118" s="26"/>
      <c r="AK118" s="29">
        <f t="shared" si="16"/>
        <v>0</v>
      </c>
      <c r="AL118" s="30">
        <f t="shared" si="17"/>
        <v>0</v>
      </c>
      <c r="AM118" s="31">
        <f t="shared" si="22"/>
        <v>0</v>
      </c>
      <c r="AN118" s="32">
        <f t="shared" si="22"/>
        <v>0</v>
      </c>
      <c r="AO118" s="33"/>
      <c r="AP118" s="34"/>
      <c r="AQ118" s="34"/>
      <c r="AR118" s="33"/>
      <c r="AS118" s="26"/>
      <c r="AT118" s="26"/>
      <c r="AU118" s="33"/>
      <c r="AV118" s="26"/>
      <c r="AW118" s="40"/>
      <c r="AX118" s="36" t="str">
        <f>IFERROR(VLOOKUP(D118,リスト!$B$2:$E$18,4, FALSE), "")</f>
        <v/>
      </c>
      <c r="AY118" s="37" t="str">
        <f t="shared" si="12"/>
        <v/>
      </c>
      <c r="AZ118" s="38" t="str" cm="1">
        <f t="array" ref="AZ118">IF(ISBLANK(D118),"",IF(ISNUMBER(MATCH(D118,リスト!$B$19:$B$31,0)),IF(COUNTIF(F118:N118,"〇")&gt;1,"error",INDEX(リスト!$B$19:$M$31,MATCH(D118,リスト!$B$19:$B$31,0),IF(COUNTIF(F118:N118,"〇")=0,4,MATCH("〇",F118:N118,0)+3))),AX118*AY118))</f>
        <v/>
      </c>
      <c r="BA118" s="39">
        <f t="shared" si="13"/>
        <v>0</v>
      </c>
      <c r="BB118" s="39">
        <f t="shared" si="18"/>
        <v>0</v>
      </c>
      <c r="BC118" s="39">
        <f t="shared" si="19"/>
        <v>0</v>
      </c>
      <c r="BD118" s="39">
        <f t="shared" si="20"/>
        <v>0</v>
      </c>
      <c r="BE118" s="39">
        <f t="shared" si="21"/>
        <v>0</v>
      </c>
    </row>
    <row r="119" spans="2:57" ht="30" customHeight="1" x14ac:dyDescent="0.2">
      <c r="B119" s="43">
        <v>111</v>
      </c>
      <c r="C119" s="24"/>
      <c r="D119" s="24"/>
      <c r="E119" s="25"/>
      <c r="F119" s="26"/>
      <c r="G119" s="26"/>
      <c r="H119" s="26"/>
      <c r="I119" s="26"/>
      <c r="J119" s="26"/>
      <c r="K119" s="26"/>
      <c r="L119" s="26"/>
      <c r="M119" s="26"/>
      <c r="N119" s="27"/>
      <c r="O119" s="28" t="str">
        <f>IF(D119="", "", IF(COUNTIF(リスト!$B$2:$D$31, D119)&gt;=1, "光熱費", ""))</f>
        <v/>
      </c>
      <c r="P119" s="26"/>
      <c r="Q119" s="26"/>
      <c r="R119" s="26"/>
      <c r="S119" s="26"/>
      <c r="T119" s="26"/>
      <c r="U119" s="26"/>
      <c r="V119" s="26"/>
      <c r="W119" s="26"/>
      <c r="X119" s="26"/>
      <c r="Y119" s="29">
        <f t="shared" si="14"/>
        <v>0</v>
      </c>
      <c r="Z119" s="30">
        <f t="shared" si="15"/>
        <v>0</v>
      </c>
      <c r="AA119" s="28" t="str">
        <f>IF(D119="", "", VLOOKUP(D119, リスト!$B$2:$D$31, 3, FALSE))</f>
        <v/>
      </c>
      <c r="AB119" s="26"/>
      <c r="AC119" s="26"/>
      <c r="AD119" s="26"/>
      <c r="AE119" s="26"/>
      <c r="AF119" s="26"/>
      <c r="AG119" s="26"/>
      <c r="AH119" s="26"/>
      <c r="AI119" s="26"/>
      <c r="AJ119" s="26"/>
      <c r="AK119" s="29">
        <f t="shared" si="16"/>
        <v>0</v>
      </c>
      <c r="AL119" s="30">
        <f t="shared" si="17"/>
        <v>0</v>
      </c>
      <c r="AM119" s="31">
        <f t="shared" si="22"/>
        <v>0</v>
      </c>
      <c r="AN119" s="32">
        <f t="shared" si="22"/>
        <v>0</v>
      </c>
      <c r="AO119" s="33"/>
      <c r="AP119" s="34"/>
      <c r="AQ119" s="34"/>
      <c r="AR119" s="33"/>
      <c r="AS119" s="26"/>
      <c r="AT119" s="26"/>
      <c r="AU119" s="33"/>
      <c r="AV119" s="26"/>
      <c r="AW119" s="40"/>
      <c r="AX119" s="36" t="str">
        <f>IFERROR(VLOOKUP(D119,リスト!$B$2:$E$18,4, FALSE), "")</f>
        <v/>
      </c>
      <c r="AY119" s="37" t="str">
        <f t="shared" si="12"/>
        <v/>
      </c>
      <c r="AZ119" s="38" t="str" cm="1">
        <f t="array" ref="AZ119">IF(ISBLANK(D119),"",IF(ISNUMBER(MATCH(D119,リスト!$B$19:$B$31,0)),IF(COUNTIF(F119:N119,"〇")&gt;1,"error",INDEX(リスト!$B$19:$M$31,MATCH(D119,リスト!$B$19:$B$31,0),IF(COUNTIF(F119:N119,"〇")=0,4,MATCH("〇",F119:N119,0)+3))),AX119*AY119))</f>
        <v/>
      </c>
      <c r="BA119" s="39">
        <f t="shared" si="13"/>
        <v>0</v>
      </c>
      <c r="BB119" s="39">
        <f t="shared" si="18"/>
        <v>0</v>
      </c>
      <c r="BC119" s="39">
        <f t="shared" si="19"/>
        <v>0</v>
      </c>
      <c r="BD119" s="39">
        <f t="shared" si="20"/>
        <v>0</v>
      </c>
      <c r="BE119" s="39">
        <f t="shared" si="21"/>
        <v>0</v>
      </c>
    </row>
    <row r="120" spans="2:57" ht="30" customHeight="1" x14ac:dyDescent="0.2">
      <c r="B120" s="43">
        <v>112</v>
      </c>
      <c r="C120" s="24"/>
      <c r="D120" s="24"/>
      <c r="E120" s="25"/>
      <c r="F120" s="26"/>
      <c r="G120" s="26"/>
      <c r="H120" s="26"/>
      <c r="I120" s="26"/>
      <c r="J120" s="26"/>
      <c r="K120" s="26"/>
      <c r="L120" s="26"/>
      <c r="M120" s="26"/>
      <c r="N120" s="27"/>
      <c r="O120" s="28" t="str">
        <f>IF(D120="", "", IF(COUNTIF(リスト!$B$2:$D$31, D120)&gt;=1, "光熱費", ""))</f>
        <v/>
      </c>
      <c r="P120" s="26"/>
      <c r="Q120" s="26"/>
      <c r="R120" s="26"/>
      <c r="S120" s="26"/>
      <c r="T120" s="26"/>
      <c r="U120" s="26"/>
      <c r="V120" s="26"/>
      <c r="W120" s="26"/>
      <c r="X120" s="26"/>
      <c r="Y120" s="29">
        <f t="shared" si="14"/>
        <v>0</v>
      </c>
      <c r="Z120" s="30">
        <f t="shared" si="15"/>
        <v>0</v>
      </c>
      <c r="AA120" s="28" t="str">
        <f>IF(D120="", "", VLOOKUP(D120, リスト!$B$2:$D$31, 3, FALSE))</f>
        <v/>
      </c>
      <c r="AB120" s="26"/>
      <c r="AC120" s="26"/>
      <c r="AD120" s="26"/>
      <c r="AE120" s="26"/>
      <c r="AF120" s="26"/>
      <c r="AG120" s="26"/>
      <c r="AH120" s="26"/>
      <c r="AI120" s="26"/>
      <c r="AJ120" s="26"/>
      <c r="AK120" s="29">
        <f t="shared" si="16"/>
        <v>0</v>
      </c>
      <c r="AL120" s="30">
        <f t="shared" si="17"/>
        <v>0</v>
      </c>
      <c r="AM120" s="31">
        <f t="shared" si="22"/>
        <v>0</v>
      </c>
      <c r="AN120" s="32">
        <f t="shared" si="22"/>
        <v>0</v>
      </c>
      <c r="AO120" s="33"/>
      <c r="AP120" s="34"/>
      <c r="AQ120" s="34"/>
      <c r="AR120" s="33"/>
      <c r="AS120" s="26"/>
      <c r="AT120" s="26"/>
      <c r="AU120" s="33"/>
      <c r="AV120" s="26"/>
      <c r="AW120" s="40"/>
      <c r="AX120" s="36" t="str">
        <f>IFERROR(VLOOKUP(D120,リスト!$B$2:$E$18,4, FALSE), "")</f>
        <v/>
      </c>
      <c r="AY120" s="37" t="str">
        <f t="shared" si="12"/>
        <v/>
      </c>
      <c r="AZ120" s="38" t="str" cm="1">
        <f t="array" ref="AZ120">IF(ISBLANK(D120),"",IF(ISNUMBER(MATCH(D120,リスト!$B$19:$B$31,0)),IF(COUNTIF(F120:N120,"〇")&gt;1,"error",INDEX(リスト!$B$19:$M$31,MATCH(D120,リスト!$B$19:$B$31,0),IF(COUNTIF(F120:N120,"〇")=0,4,MATCH("〇",F120:N120,0)+3))),AX120*AY120))</f>
        <v/>
      </c>
      <c r="BA120" s="39">
        <f t="shared" si="13"/>
        <v>0</v>
      </c>
      <c r="BB120" s="39">
        <f t="shared" si="18"/>
        <v>0</v>
      </c>
      <c r="BC120" s="39">
        <f t="shared" si="19"/>
        <v>0</v>
      </c>
      <c r="BD120" s="39">
        <f t="shared" si="20"/>
        <v>0</v>
      </c>
      <c r="BE120" s="39">
        <f t="shared" si="21"/>
        <v>0</v>
      </c>
    </row>
    <row r="121" spans="2:57" ht="30" customHeight="1" x14ac:dyDescent="0.2">
      <c r="B121" s="43">
        <v>113</v>
      </c>
      <c r="C121" s="24"/>
      <c r="D121" s="24"/>
      <c r="E121" s="25"/>
      <c r="F121" s="26"/>
      <c r="G121" s="26"/>
      <c r="H121" s="26"/>
      <c r="I121" s="26"/>
      <c r="J121" s="26"/>
      <c r="K121" s="26"/>
      <c r="L121" s="26"/>
      <c r="M121" s="26"/>
      <c r="N121" s="27"/>
      <c r="O121" s="28" t="str">
        <f>IF(D121="", "", IF(COUNTIF(リスト!$B$2:$D$31, D121)&gt;=1, "光熱費", ""))</f>
        <v/>
      </c>
      <c r="P121" s="26"/>
      <c r="Q121" s="26"/>
      <c r="R121" s="26"/>
      <c r="S121" s="26"/>
      <c r="T121" s="26"/>
      <c r="U121" s="26"/>
      <c r="V121" s="26"/>
      <c r="W121" s="26"/>
      <c r="X121" s="26"/>
      <c r="Y121" s="29">
        <f t="shared" si="14"/>
        <v>0</v>
      </c>
      <c r="Z121" s="30">
        <f t="shared" si="15"/>
        <v>0</v>
      </c>
      <c r="AA121" s="28" t="str">
        <f>IF(D121="", "", VLOOKUP(D121, リスト!$B$2:$D$31, 3, FALSE))</f>
        <v/>
      </c>
      <c r="AB121" s="26"/>
      <c r="AC121" s="26"/>
      <c r="AD121" s="26"/>
      <c r="AE121" s="26"/>
      <c r="AF121" s="26"/>
      <c r="AG121" s="26"/>
      <c r="AH121" s="26"/>
      <c r="AI121" s="26"/>
      <c r="AJ121" s="26"/>
      <c r="AK121" s="29">
        <f t="shared" si="16"/>
        <v>0</v>
      </c>
      <c r="AL121" s="30">
        <f t="shared" si="17"/>
        <v>0</v>
      </c>
      <c r="AM121" s="31">
        <f t="shared" si="22"/>
        <v>0</v>
      </c>
      <c r="AN121" s="32">
        <f t="shared" si="22"/>
        <v>0</v>
      </c>
      <c r="AO121" s="33"/>
      <c r="AP121" s="34"/>
      <c r="AQ121" s="34"/>
      <c r="AR121" s="33"/>
      <c r="AS121" s="26"/>
      <c r="AT121" s="26"/>
      <c r="AU121" s="33"/>
      <c r="AV121" s="26"/>
      <c r="AW121" s="40"/>
      <c r="AX121" s="36" t="str">
        <f>IFERROR(VLOOKUP(D121,リスト!$B$2:$E$18,4, FALSE), "")</f>
        <v/>
      </c>
      <c r="AY121" s="37" t="str">
        <f t="shared" si="12"/>
        <v/>
      </c>
      <c r="AZ121" s="38" t="str" cm="1">
        <f t="array" ref="AZ121">IF(ISBLANK(D121),"",IF(ISNUMBER(MATCH(D121,リスト!$B$19:$B$31,0)),IF(COUNTIF(F121:N121,"〇")&gt;1,"error",INDEX(リスト!$B$19:$M$31,MATCH(D121,リスト!$B$19:$B$31,0),IF(COUNTIF(F121:N121,"〇")=0,4,MATCH("〇",F121:N121,0)+3))),AX121*AY121))</f>
        <v/>
      </c>
      <c r="BA121" s="39">
        <f t="shared" si="13"/>
        <v>0</v>
      </c>
      <c r="BB121" s="39">
        <f t="shared" si="18"/>
        <v>0</v>
      </c>
      <c r="BC121" s="39">
        <f t="shared" si="19"/>
        <v>0</v>
      </c>
      <c r="BD121" s="39">
        <f t="shared" si="20"/>
        <v>0</v>
      </c>
      <c r="BE121" s="39">
        <f t="shared" si="21"/>
        <v>0</v>
      </c>
    </row>
    <row r="122" spans="2:57" ht="30" customHeight="1" x14ac:dyDescent="0.2">
      <c r="B122" s="43">
        <v>114</v>
      </c>
      <c r="C122" s="24"/>
      <c r="D122" s="24"/>
      <c r="E122" s="25"/>
      <c r="F122" s="26"/>
      <c r="G122" s="26"/>
      <c r="H122" s="26"/>
      <c r="I122" s="26"/>
      <c r="J122" s="26"/>
      <c r="K122" s="26"/>
      <c r="L122" s="26"/>
      <c r="M122" s="26"/>
      <c r="N122" s="27"/>
      <c r="O122" s="28" t="str">
        <f>IF(D122="", "", IF(COUNTIF(リスト!$B$2:$D$31, D122)&gt;=1, "光熱費", ""))</f>
        <v/>
      </c>
      <c r="P122" s="26"/>
      <c r="Q122" s="26"/>
      <c r="R122" s="26"/>
      <c r="S122" s="26"/>
      <c r="T122" s="26"/>
      <c r="U122" s="26"/>
      <c r="V122" s="26"/>
      <c r="W122" s="26"/>
      <c r="X122" s="26"/>
      <c r="Y122" s="29">
        <f t="shared" si="14"/>
        <v>0</v>
      </c>
      <c r="Z122" s="30">
        <f t="shared" si="15"/>
        <v>0</v>
      </c>
      <c r="AA122" s="28" t="str">
        <f>IF(D122="", "", VLOOKUP(D122, リスト!$B$2:$D$31, 3, FALSE))</f>
        <v/>
      </c>
      <c r="AB122" s="26"/>
      <c r="AC122" s="26"/>
      <c r="AD122" s="26"/>
      <c r="AE122" s="26"/>
      <c r="AF122" s="26"/>
      <c r="AG122" s="26"/>
      <c r="AH122" s="26"/>
      <c r="AI122" s="26"/>
      <c r="AJ122" s="26"/>
      <c r="AK122" s="29">
        <f t="shared" si="16"/>
        <v>0</v>
      </c>
      <c r="AL122" s="30">
        <f t="shared" si="17"/>
        <v>0</v>
      </c>
      <c r="AM122" s="31">
        <f t="shared" si="22"/>
        <v>0</v>
      </c>
      <c r="AN122" s="32">
        <f t="shared" si="22"/>
        <v>0</v>
      </c>
      <c r="AO122" s="33"/>
      <c r="AP122" s="34"/>
      <c r="AQ122" s="34"/>
      <c r="AR122" s="33"/>
      <c r="AS122" s="26"/>
      <c r="AT122" s="26"/>
      <c r="AU122" s="33"/>
      <c r="AV122" s="26"/>
      <c r="AW122" s="40"/>
      <c r="AX122" s="36" t="str">
        <f>IFERROR(VLOOKUP(D122,リスト!$B$2:$E$18,4, FALSE), "")</f>
        <v/>
      </c>
      <c r="AY122" s="37" t="str">
        <f t="shared" si="12"/>
        <v/>
      </c>
      <c r="AZ122" s="38" t="str" cm="1">
        <f t="array" ref="AZ122">IF(ISBLANK(D122),"",IF(ISNUMBER(MATCH(D122,リスト!$B$19:$B$31,0)),IF(COUNTIF(F122:N122,"〇")&gt;1,"error",INDEX(リスト!$B$19:$M$31,MATCH(D122,リスト!$B$19:$B$31,0),IF(COUNTIF(F122:N122,"〇")=0,4,MATCH("〇",F122:N122,0)+3))),AX122*AY122))</f>
        <v/>
      </c>
      <c r="BA122" s="39">
        <f t="shared" si="13"/>
        <v>0</v>
      </c>
      <c r="BB122" s="39">
        <f t="shared" si="18"/>
        <v>0</v>
      </c>
      <c r="BC122" s="39">
        <f t="shared" si="19"/>
        <v>0</v>
      </c>
      <c r="BD122" s="39">
        <f t="shared" si="20"/>
        <v>0</v>
      </c>
      <c r="BE122" s="39">
        <f t="shared" si="21"/>
        <v>0</v>
      </c>
    </row>
    <row r="123" spans="2:57" ht="30" customHeight="1" x14ac:dyDescent="0.2">
      <c r="B123" s="43">
        <v>115</v>
      </c>
      <c r="C123" s="24"/>
      <c r="D123" s="24"/>
      <c r="E123" s="25"/>
      <c r="F123" s="26"/>
      <c r="G123" s="26"/>
      <c r="H123" s="26"/>
      <c r="I123" s="26"/>
      <c r="J123" s="26"/>
      <c r="K123" s="26"/>
      <c r="L123" s="26"/>
      <c r="M123" s="26"/>
      <c r="N123" s="27"/>
      <c r="O123" s="28" t="str">
        <f>IF(D123="", "", IF(COUNTIF(リスト!$B$2:$D$31, D123)&gt;=1, "光熱費", ""))</f>
        <v/>
      </c>
      <c r="P123" s="26"/>
      <c r="Q123" s="26"/>
      <c r="R123" s="26"/>
      <c r="S123" s="26"/>
      <c r="T123" s="26"/>
      <c r="U123" s="26"/>
      <c r="V123" s="26"/>
      <c r="W123" s="26"/>
      <c r="X123" s="26"/>
      <c r="Y123" s="29">
        <f t="shared" si="14"/>
        <v>0</v>
      </c>
      <c r="Z123" s="30">
        <f t="shared" si="15"/>
        <v>0</v>
      </c>
      <c r="AA123" s="28" t="str">
        <f>IF(D123="", "", VLOOKUP(D123, リスト!$B$2:$D$31, 3, FALSE))</f>
        <v/>
      </c>
      <c r="AB123" s="26"/>
      <c r="AC123" s="26"/>
      <c r="AD123" s="26"/>
      <c r="AE123" s="26"/>
      <c r="AF123" s="26"/>
      <c r="AG123" s="26"/>
      <c r="AH123" s="26"/>
      <c r="AI123" s="26"/>
      <c r="AJ123" s="26"/>
      <c r="AK123" s="29">
        <f t="shared" si="16"/>
        <v>0</v>
      </c>
      <c r="AL123" s="30">
        <f t="shared" si="17"/>
        <v>0</v>
      </c>
      <c r="AM123" s="31">
        <f t="shared" si="22"/>
        <v>0</v>
      </c>
      <c r="AN123" s="32">
        <f t="shared" si="22"/>
        <v>0</v>
      </c>
      <c r="AO123" s="33"/>
      <c r="AP123" s="34"/>
      <c r="AQ123" s="34"/>
      <c r="AR123" s="33"/>
      <c r="AS123" s="26"/>
      <c r="AT123" s="26"/>
      <c r="AU123" s="33"/>
      <c r="AV123" s="26"/>
      <c r="AW123" s="40"/>
      <c r="AX123" s="36" t="str">
        <f>IFERROR(VLOOKUP(D123,リスト!$B$2:$E$18,4, FALSE), "")</f>
        <v/>
      </c>
      <c r="AY123" s="37" t="str">
        <f t="shared" si="12"/>
        <v/>
      </c>
      <c r="AZ123" s="38" t="str" cm="1">
        <f t="array" ref="AZ123">IF(ISBLANK(D123),"",IF(ISNUMBER(MATCH(D123,リスト!$B$19:$B$31,0)),IF(COUNTIF(F123:N123,"〇")&gt;1,"error",INDEX(リスト!$B$19:$M$31,MATCH(D123,リスト!$B$19:$B$31,0),IF(COUNTIF(F123:N123,"〇")=0,4,MATCH("〇",F123:N123,0)+3))),AX123*AY123))</f>
        <v/>
      </c>
      <c r="BA123" s="39">
        <f t="shared" si="13"/>
        <v>0</v>
      </c>
      <c r="BB123" s="39">
        <f t="shared" si="18"/>
        <v>0</v>
      </c>
      <c r="BC123" s="39">
        <f t="shared" si="19"/>
        <v>0</v>
      </c>
      <c r="BD123" s="39">
        <f t="shared" si="20"/>
        <v>0</v>
      </c>
      <c r="BE123" s="39">
        <f t="shared" si="21"/>
        <v>0</v>
      </c>
    </row>
    <row r="124" spans="2:57" ht="30" customHeight="1" x14ac:dyDescent="0.2">
      <c r="B124" s="43">
        <v>116</v>
      </c>
      <c r="C124" s="24"/>
      <c r="D124" s="24"/>
      <c r="E124" s="25"/>
      <c r="F124" s="26"/>
      <c r="G124" s="26"/>
      <c r="H124" s="26"/>
      <c r="I124" s="26"/>
      <c r="J124" s="26"/>
      <c r="K124" s="26"/>
      <c r="L124" s="26"/>
      <c r="M124" s="26"/>
      <c r="N124" s="27"/>
      <c r="O124" s="28" t="str">
        <f>IF(D124="", "", IF(COUNTIF(リスト!$B$2:$D$31, D124)&gt;=1, "光熱費", ""))</f>
        <v/>
      </c>
      <c r="P124" s="26"/>
      <c r="Q124" s="26"/>
      <c r="R124" s="26"/>
      <c r="S124" s="26"/>
      <c r="T124" s="26"/>
      <c r="U124" s="26"/>
      <c r="V124" s="26"/>
      <c r="W124" s="26"/>
      <c r="X124" s="26"/>
      <c r="Y124" s="29">
        <f t="shared" si="14"/>
        <v>0</v>
      </c>
      <c r="Z124" s="30">
        <f t="shared" si="15"/>
        <v>0</v>
      </c>
      <c r="AA124" s="28" t="str">
        <f>IF(D124="", "", VLOOKUP(D124, リスト!$B$2:$D$31, 3, FALSE))</f>
        <v/>
      </c>
      <c r="AB124" s="26"/>
      <c r="AC124" s="26"/>
      <c r="AD124" s="26"/>
      <c r="AE124" s="26"/>
      <c r="AF124" s="26"/>
      <c r="AG124" s="26"/>
      <c r="AH124" s="26"/>
      <c r="AI124" s="26"/>
      <c r="AJ124" s="26"/>
      <c r="AK124" s="29">
        <f t="shared" si="16"/>
        <v>0</v>
      </c>
      <c r="AL124" s="30">
        <f t="shared" si="17"/>
        <v>0</v>
      </c>
      <c r="AM124" s="31">
        <f t="shared" si="22"/>
        <v>0</v>
      </c>
      <c r="AN124" s="32">
        <f t="shared" si="22"/>
        <v>0</v>
      </c>
      <c r="AO124" s="33"/>
      <c r="AP124" s="34"/>
      <c r="AQ124" s="34"/>
      <c r="AR124" s="33"/>
      <c r="AS124" s="26"/>
      <c r="AT124" s="26"/>
      <c r="AU124" s="33"/>
      <c r="AV124" s="26"/>
      <c r="AW124" s="40"/>
      <c r="AX124" s="36" t="str">
        <f>IFERROR(VLOOKUP(D124,リスト!$B$2:$E$18,4, FALSE), "")</f>
        <v/>
      </c>
      <c r="AY124" s="37" t="str">
        <f t="shared" si="12"/>
        <v/>
      </c>
      <c r="AZ124" s="38" t="str" cm="1">
        <f t="array" ref="AZ124">IF(ISBLANK(D124),"",IF(ISNUMBER(MATCH(D124,リスト!$B$19:$B$31,0)),IF(COUNTIF(F124:N124,"〇")&gt;1,"error",INDEX(リスト!$B$19:$M$31,MATCH(D124,リスト!$B$19:$B$31,0),IF(COUNTIF(F124:N124,"〇")=0,4,MATCH("〇",F124:N124,0)+3))),AX124*AY124))</f>
        <v/>
      </c>
      <c r="BA124" s="39">
        <f t="shared" si="13"/>
        <v>0</v>
      </c>
      <c r="BB124" s="39">
        <f t="shared" si="18"/>
        <v>0</v>
      </c>
      <c r="BC124" s="39">
        <f t="shared" si="19"/>
        <v>0</v>
      </c>
      <c r="BD124" s="39">
        <f t="shared" si="20"/>
        <v>0</v>
      </c>
      <c r="BE124" s="39">
        <f t="shared" si="21"/>
        <v>0</v>
      </c>
    </row>
    <row r="125" spans="2:57" ht="30" customHeight="1" x14ac:dyDescent="0.2">
      <c r="B125" s="43">
        <v>117</v>
      </c>
      <c r="C125" s="24"/>
      <c r="D125" s="24"/>
      <c r="E125" s="25"/>
      <c r="F125" s="26"/>
      <c r="G125" s="26"/>
      <c r="H125" s="26"/>
      <c r="I125" s="26"/>
      <c r="J125" s="26"/>
      <c r="K125" s="26"/>
      <c r="L125" s="26"/>
      <c r="M125" s="26"/>
      <c r="N125" s="27"/>
      <c r="O125" s="28" t="str">
        <f>IF(D125="", "", IF(COUNTIF(リスト!$B$2:$D$31, D125)&gt;=1, "光熱費", ""))</f>
        <v/>
      </c>
      <c r="P125" s="26"/>
      <c r="Q125" s="26"/>
      <c r="R125" s="26"/>
      <c r="S125" s="26"/>
      <c r="T125" s="26"/>
      <c r="U125" s="26"/>
      <c r="V125" s="26"/>
      <c r="W125" s="26"/>
      <c r="X125" s="26"/>
      <c r="Y125" s="29">
        <f t="shared" si="14"/>
        <v>0</v>
      </c>
      <c r="Z125" s="30">
        <f t="shared" si="15"/>
        <v>0</v>
      </c>
      <c r="AA125" s="28" t="str">
        <f>IF(D125="", "", VLOOKUP(D125, リスト!$B$2:$D$31, 3, FALSE))</f>
        <v/>
      </c>
      <c r="AB125" s="26"/>
      <c r="AC125" s="26"/>
      <c r="AD125" s="26"/>
      <c r="AE125" s="26"/>
      <c r="AF125" s="26"/>
      <c r="AG125" s="26"/>
      <c r="AH125" s="26"/>
      <c r="AI125" s="26"/>
      <c r="AJ125" s="26"/>
      <c r="AK125" s="29">
        <f t="shared" si="16"/>
        <v>0</v>
      </c>
      <c r="AL125" s="30">
        <f t="shared" si="17"/>
        <v>0</v>
      </c>
      <c r="AM125" s="31">
        <f t="shared" si="22"/>
        <v>0</v>
      </c>
      <c r="AN125" s="32">
        <f t="shared" si="22"/>
        <v>0</v>
      </c>
      <c r="AO125" s="33"/>
      <c r="AP125" s="34"/>
      <c r="AQ125" s="34"/>
      <c r="AR125" s="33"/>
      <c r="AS125" s="26"/>
      <c r="AT125" s="26"/>
      <c r="AU125" s="33"/>
      <c r="AV125" s="26"/>
      <c r="AW125" s="40"/>
      <c r="AX125" s="36" t="str">
        <f>IFERROR(VLOOKUP(D125,リスト!$B$2:$E$18,4, FALSE), "")</f>
        <v/>
      </c>
      <c r="AY125" s="37" t="str">
        <f t="shared" si="12"/>
        <v/>
      </c>
      <c r="AZ125" s="38" t="str" cm="1">
        <f t="array" ref="AZ125">IF(ISBLANK(D125),"",IF(ISNUMBER(MATCH(D125,リスト!$B$19:$B$31,0)),IF(COUNTIF(F125:N125,"〇")&gt;1,"error",INDEX(リスト!$B$19:$M$31,MATCH(D125,リスト!$B$19:$B$31,0),IF(COUNTIF(F125:N125,"〇")=0,4,MATCH("〇",F125:N125,0)+3))),AX125*AY125))</f>
        <v/>
      </c>
      <c r="BA125" s="39">
        <f t="shared" si="13"/>
        <v>0</v>
      </c>
      <c r="BB125" s="39">
        <f t="shared" si="18"/>
        <v>0</v>
      </c>
      <c r="BC125" s="39">
        <f t="shared" si="19"/>
        <v>0</v>
      </c>
      <c r="BD125" s="39">
        <f t="shared" si="20"/>
        <v>0</v>
      </c>
      <c r="BE125" s="39">
        <f t="shared" si="21"/>
        <v>0</v>
      </c>
    </row>
    <row r="126" spans="2:57" ht="30" customHeight="1" x14ac:dyDescent="0.2">
      <c r="B126" s="43">
        <v>118</v>
      </c>
      <c r="C126" s="24"/>
      <c r="D126" s="24"/>
      <c r="E126" s="25"/>
      <c r="F126" s="26"/>
      <c r="G126" s="26"/>
      <c r="H126" s="26"/>
      <c r="I126" s="26"/>
      <c r="J126" s="26"/>
      <c r="K126" s="26"/>
      <c r="L126" s="26"/>
      <c r="M126" s="26"/>
      <c r="N126" s="27"/>
      <c r="O126" s="28" t="str">
        <f>IF(D126="", "", IF(COUNTIF(リスト!$B$2:$D$31, D126)&gt;=1, "光熱費", ""))</f>
        <v/>
      </c>
      <c r="P126" s="26"/>
      <c r="Q126" s="26"/>
      <c r="R126" s="26"/>
      <c r="S126" s="26"/>
      <c r="T126" s="26"/>
      <c r="U126" s="26"/>
      <c r="V126" s="26"/>
      <c r="W126" s="26"/>
      <c r="X126" s="26"/>
      <c r="Y126" s="29">
        <f t="shared" si="14"/>
        <v>0</v>
      </c>
      <c r="Z126" s="30">
        <f t="shared" si="15"/>
        <v>0</v>
      </c>
      <c r="AA126" s="28" t="str">
        <f>IF(D126="", "", VLOOKUP(D126, リスト!$B$2:$D$31, 3, FALSE))</f>
        <v/>
      </c>
      <c r="AB126" s="26"/>
      <c r="AC126" s="26"/>
      <c r="AD126" s="26"/>
      <c r="AE126" s="26"/>
      <c r="AF126" s="26"/>
      <c r="AG126" s="26"/>
      <c r="AH126" s="26"/>
      <c r="AI126" s="26"/>
      <c r="AJ126" s="26"/>
      <c r="AK126" s="29">
        <f t="shared" si="16"/>
        <v>0</v>
      </c>
      <c r="AL126" s="30">
        <f t="shared" si="17"/>
        <v>0</v>
      </c>
      <c r="AM126" s="31">
        <f t="shared" si="22"/>
        <v>0</v>
      </c>
      <c r="AN126" s="32">
        <f t="shared" si="22"/>
        <v>0</v>
      </c>
      <c r="AO126" s="33"/>
      <c r="AP126" s="34"/>
      <c r="AQ126" s="34"/>
      <c r="AR126" s="33"/>
      <c r="AS126" s="26"/>
      <c r="AT126" s="26"/>
      <c r="AU126" s="33"/>
      <c r="AV126" s="26"/>
      <c r="AW126" s="40"/>
      <c r="AX126" s="36" t="str">
        <f>IFERROR(VLOOKUP(D126,リスト!$B$2:$E$18,4, FALSE), "")</f>
        <v/>
      </c>
      <c r="AY126" s="37" t="str">
        <f t="shared" si="12"/>
        <v/>
      </c>
      <c r="AZ126" s="38" t="str" cm="1">
        <f t="array" ref="AZ126">IF(ISBLANK(D126),"",IF(ISNUMBER(MATCH(D126,リスト!$B$19:$B$31,0)),IF(COUNTIF(F126:N126,"〇")&gt;1,"error",INDEX(リスト!$B$19:$M$31,MATCH(D126,リスト!$B$19:$B$31,0),IF(COUNTIF(F126:N126,"〇")=0,4,MATCH("〇",F126:N126,0)+3))),AX126*AY126))</f>
        <v/>
      </c>
      <c r="BA126" s="39">
        <f t="shared" si="13"/>
        <v>0</v>
      </c>
      <c r="BB126" s="39">
        <f t="shared" si="18"/>
        <v>0</v>
      </c>
      <c r="BC126" s="39">
        <f t="shared" si="19"/>
        <v>0</v>
      </c>
      <c r="BD126" s="39">
        <f t="shared" si="20"/>
        <v>0</v>
      </c>
      <c r="BE126" s="39">
        <f t="shared" si="21"/>
        <v>0</v>
      </c>
    </row>
    <row r="127" spans="2:57" ht="30" customHeight="1" x14ac:dyDescent="0.2">
      <c r="B127" s="43">
        <v>119</v>
      </c>
      <c r="C127" s="24"/>
      <c r="D127" s="24"/>
      <c r="E127" s="25"/>
      <c r="F127" s="26"/>
      <c r="G127" s="26"/>
      <c r="H127" s="26"/>
      <c r="I127" s="26"/>
      <c r="J127" s="26"/>
      <c r="K127" s="26"/>
      <c r="L127" s="26"/>
      <c r="M127" s="26"/>
      <c r="N127" s="27"/>
      <c r="O127" s="28" t="str">
        <f>IF(D127="", "", IF(COUNTIF(リスト!$B$2:$D$31, D127)&gt;=1, "光熱費", ""))</f>
        <v/>
      </c>
      <c r="P127" s="26"/>
      <c r="Q127" s="26"/>
      <c r="R127" s="26"/>
      <c r="S127" s="26"/>
      <c r="T127" s="26"/>
      <c r="U127" s="26"/>
      <c r="V127" s="26"/>
      <c r="W127" s="26"/>
      <c r="X127" s="26"/>
      <c r="Y127" s="29">
        <f t="shared" si="14"/>
        <v>0</v>
      </c>
      <c r="Z127" s="30">
        <f t="shared" si="15"/>
        <v>0</v>
      </c>
      <c r="AA127" s="28" t="str">
        <f>IF(D127="", "", VLOOKUP(D127, リスト!$B$2:$D$31, 3, FALSE))</f>
        <v/>
      </c>
      <c r="AB127" s="26"/>
      <c r="AC127" s="26"/>
      <c r="AD127" s="26"/>
      <c r="AE127" s="26"/>
      <c r="AF127" s="26"/>
      <c r="AG127" s="26"/>
      <c r="AH127" s="26"/>
      <c r="AI127" s="26"/>
      <c r="AJ127" s="26"/>
      <c r="AK127" s="29">
        <f t="shared" si="16"/>
        <v>0</v>
      </c>
      <c r="AL127" s="30">
        <f t="shared" si="17"/>
        <v>0</v>
      </c>
      <c r="AM127" s="31">
        <f t="shared" si="22"/>
        <v>0</v>
      </c>
      <c r="AN127" s="32">
        <f t="shared" si="22"/>
        <v>0</v>
      </c>
      <c r="AO127" s="33"/>
      <c r="AP127" s="34"/>
      <c r="AQ127" s="34"/>
      <c r="AR127" s="33"/>
      <c r="AS127" s="26"/>
      <c r="AT127" s="26"/>
      <c r="AU127" s="33"/>
      <c r="AV127" s="26"/>
      <c r="AW127" s="40"/>
      <c r="AX127" s="36" t="str">
        <f>IFERROR(VLOOKUP(D127,リスト!$B$2:$E$18,4, FALSE), "")</f>
        <v/>
      </c>
      <c r="AY127" s="37" t="str">
        <f t="shared" si="12"/>
        <v/>
      </c>
      <c r="AZ127" s="38" t="str" cm="1">
        <f t="array" ref="AZ127">IF(ISBLANK(D127),"",IF(ISNUMBER(MATCH(D127,リスト!$B$19:$B$31,0)),IF(COUNTIF(F127:N127,"〇")&gt;1,"error",INDEX(リスト!$B$19:$M$31,MATCH(D127,リスト!$B$19:$B$31,0),IF(COUNTIF(F127:N127,"〇")=0,4,MATCH("〇",F127:N127,0)+3))),AX127*AY127))</f>
        <v/>
      </c>
      <c r="BA127" s="39">
        <f t="shared" si="13"/>
        <v>0</v>
      </c>
      <c r="BB127" s="39">
        <f t="shared" si="18"/>
        <v>0</v>
      </c>
      <c r="BC127" s="39">
        <f t="shared" si="19"/>
        <v>0</v>
      </c>
      <c r="BD127" s="39">
        <f t="shared" si="20"/>
        <v>0</v>
      </c>
      <c r="BE127" s="39">
        <f t="shared" si="21"/>
        <v>0</v>
      </c>
    </row>
    <row r="128" spans="2:57" ht="30" customHeight="1" x14ac:dyDescent="0.2">
      <c r="B128" s="43">
        <v>120</v>
      </c>
      <c r="C128" s="24"/>
      <c r="D128" s="24"/>
      <c r="E128" s="25"/>
      <c r="F128" s="26"/>
      <c r="G128" s="26"/>
      <c r="H128" s="26"/>
      <c r="I128" s="26"/>
      <c r="J128" s="26"/>
      <c r="K128" s="26"/>
      <c r="L128" s="26"/>
      <c r="M128" s="26"/>
      <c r="N128" s="27"/>
      <c r="O128" s="28" t="str">
        <f>IF(D128="", "", IF(COUNTIF(リスト!$B$2:$D$31, D128)&gt;=1, "光熱費", ""))</f>
        <v/>
      </c>
      <c r="P128" s="26"/>
      <c r="Q128" s="26"/>
      <c r="R128" s="26"/>
      <c r="S128" s="26"/>
      <c r="T128" s="26"/>
      <c r="U128" s="26"/>
      <c r="V128" s="26"/>
      <c r="W128" s="26"/>
      <c r="X128" s="26"/>
      <c r="Y128" s="29">
        <f t="shared" si="14"/>
        <v>0</v>
      </c>
      <c r="Z128" s="30">
        <f t="shared" si="15"/>
        <v>0</v>
      </c>
      <c r="AA128" s="28" t="str">
        <f>IF(D128="", "", VLOOKUP(D128, リスト!$B$2:$D$31, 3, FALSE))</f>
        <v/>
      </c>
      <c r="AB128" s="26"/>
      <c r="AC128" s="26"/>
      <c r="AD128" s="26"/>
      <c r="AE128" s="26"/>
      <c r="AF128" s="26"/>
      <c r="AG128" s="26"/>
      <c r="AH128" s="26"/>
      <c r="AI128" s="26"/>
      <c r="AJ128" s="26"/>
      <c r="AK128" s="29">
        <f t="shared" si="16"/>
        <v>0</v>
      </c>
      <c r="AL128" s="30">
        <f t="shared" si="17"/>
        <v>0</v>
      </c>
      <c r="AM128" s="31">
        <f t="shared" si="22"/>
        <v>0</v>
      </c>
      <c r="AN128" s="32">
        <f t="shared" si="22"/>
        <v>0</v>
      </c>
      <c r="AO128" s="33"/>
      <c r="AP128" s="34"/>
      <c r="AQ128" s="34"/>
      <c r="AR128" s="33"/>
      <c r="AS128" s="26"/>
      <c r="AT128" s="26"/>
      <c r="AU128" s="33"/>
      <c r="AV128" s="26"/>
      <c r="AW128" s="40"/>
      <c r="AX128" s="36" t="str">
        <f>IFERROR(VLOOKUP(D128,リスト!$B$2:$E$18,4, FALSE), "")</f>
        <v/>
      </c>
      <c r="AY128" s="37" t="str">
        <f t="shared" si="12"/>
        <v/>
      </c>
      <c r="AZ128" s="38" t="str" cm="1">
        <f t="array" ref="AZ128">IF(ISBLANK(D128),"",IF(ISNUMBER(MATCH(D128,リスト!$B$19:$B$31,0)),IF(COUNTIF(F128:N128,"〇")&gt;1,"error",INDEX(リスト!$B$19:$M$31,MATCH(D128,リスト!$B$19:$B$31,0),IF(COUNTIF(F128:N128,"〇")=0,4,MATCH("〇",F128:N128,0)+3))),AX128*AY128))</f>
        <v/>
      </c>
      <c r="BA128" s="39">
        <f t="shared" si="13"/>
        <v>0</v>
      </c>
      <c r="BB128" s="39">
        <f t="shared" si="18"/>
        <v>0</v>
      </c>
      <c r="BC128" s="39">
        <f t="shared" si="19"/>
        <v>0</v>
      </c>
      <c r="BD128" s="39">
        <f t="shared" si="20"/>
        <v>0</v>
      </c>
      <c r="BE128" s="39">
        <f t="shared" si="21"/>
        <v>0</v>
      </c>
    </row>
    <row r="129" spans="2:57" ht="30" customHeight="1" x14ac:dyDescent="0.2">
      <c r="B129" s="43">
        <v>121</v>
      </c>
      <c r="C129" s="24"/>
      <c r="D129" s="24"/>
      <c r="E129" s="25"/>
      <c r="F129" s="26"/>
      <c r="G129" s="26"/>
      <c r="H129" s="26"/>
      <c r="I129" s="26"/>
      <c r="J129" s="26"/>
      <c r="K129" s="26"/>
      <c r="L129" s="26"/>
      <c r="M129" s="26"/>
      <c r="N129" s="27"/>
      <c r="O129" s="28" t="str">
        <f>IF(D129="", "", IF(COUNTIF(リスト!$B$2:$D$31, D129)&gt;=1, "光熱費", ""))</f>
        <v/>
      </c>
      <c r="P129" s="26"/>
      <c r="Q129" s="26"/>
      <c r="R129" s="26"/>
      <c r="S129" s="26"/>
      <c r="T129" s="26"/>
      <c r="U129" s="26"/>
      <c r="V129" s="26"/>
      <c r="W129" s="26"/>
      <c r="X129" s="26"/>
      <c r="Y129" s="29">
        <f t="shared" si="14"/>
        <v>0</v>
      </c>
      <c r="Z129" s="30">
        <f t="shared" si="15"/>
        <v>0</v>
      </c>
      <c r="AA129" s="28" t="str">
        <f>IF(D129="", "", VLOOKUP(D129, リスト!$B$2:$D$31, 3, FALSE))</f>
        <v/>
      </c>
      <c r="AB129" s="26"/>
      <c r="AC129" s="26"/>
      <c r="AD129" s="26"/>
      <c r="AE129" s="26"/>
      <c r="AF129" s="26"/>
      <c r="AG129" s="26"/>
      <c r="AH129" s="26"/>
      <c r="AI129" s="26"/>
      <c r="AJ129" s="26"/>
      <c r="AK129" s="29">
        <f t="shared" si="16"/>
        <v>0</v>
      </c>
      <c r="AL129" s="30">
        <f t="shared" si="17"/>
        <v>0</v>
      </c>
      <c r="AM129" s="31">
        <f t="shared" si="22"/>
        <v>0</v>
      </c>
      <c r="AN129" s="32">
        <f t="shared" si="22"/>
        <v>0</v>
      </c>
      <c r="AO129" s="33"/>
      <c r="AP129" s="34"/>
      <c r="AQ129" s="34"/>
      <c r="AR129" s="33"/>
      <c r="AS129" s="26"/>
      <c r="AT129" s="26"/>
      <c r="AU129" s="33"/>
      <c r="AV129" s="26"/>
      <c r="AW129" s="40"/>
      <c r="AX129" s="36" t="str">
        <f>IFERROR(VLOOKUP(D129,リスト!$B$2:$E$18,4, FALSE), "")</f>
        <v/>
      </c>
      <c r="AY129" s="37" t="str">
        <f t="shared" si="12"/>
        <v/>
      </c>
      <c r="AZ129" s="38" t="str" cm="1">
        <f t="array" ref="AZ129">IF(ISBLANK(D129),"",IF(ISNUMBER(MATCH(D129,リスト!$B$19:$B$31,0)),IF(COUNTIF(F129:N129,"〇")&gt;1,"error",INDEX(リスト!$B$19:$M$31,MATCH(D129,リスト!$B$19:$B$31,0),IF(COUNTIF(F129:N129,"〇")=0,4,MATCH("〇",F129:N129,0)+3))),AX129*AY129))</f>
        <v/>
      </c>
      <c r="BA129" s="39">
        <f t="shared" si="13"/>
        <v>0</v>
      </c>
      <c r="BB129" s="39">
        <f t="shared" si="18"/>
        <v>0</v>
      </c>
      <c r="BC129" s="39">
        <f t="shared" si="19"/>
        <v>0</v>
      </c>
      <c r="BD129" s="39">
        <f t="shared" si="20"/>
        <v>0</v>
      </c>
      <c r="BE129" s="39">
        <f t="shared" si="21"/>
        <v>0</v>
      </c>
    </row>
    <row r="130" spans="2:57" ht="30" customHeight="1" x14ac:dyDescent="0.2">
      <c r="B130" s="43">
        <v>122</v>
      </c>
      <c r="C130" s="24"/>
      <c r="D130" s="24"/>
      <c r="E130" s="25"/>
      <c r="F130" s="26"/>
      <c r="G130" s="26"/>
      <c r="H130" s="26"/>
      <c r="I130" s="26"/>
      <c r="J130" s="26"/>
      <c r="K130" s="26"/>
      <c r="L130" s="26"/>
      <c r="M130" s="26"/>
      <c r="N130" s="27"/>
      <c r="O130" s="28" t="str">
        <f>IF(D130="", "", IF(COUNTIF(リスト!$B$2:$D$31, D130)&gt;=1, "光熱費", ""))</f>
        <v/>
      </c>
      <c r="P130" s="26"/>
      <c r="Q130" s="26"/>
      <c r="R130" s="26"/>
      <c r="S130" s="26"/>
      <c r="T130" s="26"/>
      <c r="U130" s="26"/>
      <c r="V130" s="26"/>
      <c r="W130" s="26"/>
      <c r="X130" s="26"/>
      <c r="Y130" s="29">
        <f t="shared" si="14"/>
        <v>0</v>
      </c>
      <c r="Z130" s="30">
        <f t="shared" si="15"/>
        <v>0</v>
      </c>
      <c r="AA130" s="28" t="str">
        <f>IF(D130="", "", VLOOKUP(D130, リスト!$B$2:$D$31, 3, FALSE))</f>
        <v/>
      </c>
      <c r="AB130" s="26"/>
      <c r="AC130" s="26"/>
      <c r="AD130" s="26"/>
      <c r="AE130" s="26"/>
      <c r="AF130" s="26"/>
      <c r="AG130" s="26"/>
      <c r="AH130" s="26"/>
      <c r="AI130" s="26"/>
      <c r="AJ130" s="26"/>
      <c r="AK130" s="29">
        <f t="shared" si="16"/>
        <v>0</v>
      </c>
      <c r="AL130" s="30">
        <f t="shared" si="17"/>
        <v>0</v>
      </c>
      <c r="AM130" s="31">
        <f t="shared" si="22"/>
        <v>0</v>
      </c>
      <c r="AN130" s="32">
        <f t="shared" si="22"/>
        <v>0</v>
      </c>
      <c r="AO130" s="33"/>
      <c r="AP130" s="34"/>
      <c r="AQ130" s="34"/>
      <c r="AR130" s="33"/>
      <c r="AS130" s="26"/>
      <c r="AT130" s="26"/>
      <c r="AU130" s="33"/>
      <c r="AV130" s="26"/>
      <c r="AW130" s="40"/>
      <c r="AX130" s="36" t="str">
        <f>IFERROR(VLOOKUP(D130,リスト!$B$2:$E$18,4, FALSE), "")</f>
        <v/>
      </c>
      <c r="AY130" s="37" t="str">
        <f t="shared" si="12"/>
        <v/>
      </c>
      <c r="AZ130" s="38" t="str" cm="1">
        <f t="array" ref="AZ130">IF(ISBLANK(D130),"",IF(ISNUMBER(MATCH(D130,リスト!$B$19:$B$31,0)),IF(COUNTIF(F130:N130,"〇")&gt;1,"error",INDEX(リスト!$B$19:$M$31,MATCH(D130,リスト!$B$19:$B$31,0),IF(COUNTIF(F130:N130,"〇")=0,4,MATCH("〇",F130:N130,0)+3))),AX130*AY130))</f>
        <v/>
      </c>
      <c r="BA130" s="39">
        <f t="shared" si="13"/>
        <v>0</v>
      </c>
      <c r="BB130" s="39">
        <f t="shared" si="18"/>
        <v>0</v>
      </c>
      <c r="BC130" s="39">
        <f t="shared" si="19"/>
        <v>0</v>
      </c>
      <c r="BD130" s="39">
        <f t="shared" si="20"/>
        <v>0</v>
      </c>
      <c r="BE130" s="39">
        <f t="shared" si="21"/>
        <v>0</v>
      </c>
    </row>
    <row r="131" spans="2:57" ht="30" customHeight="1" x14ac:dyDescent="0.2">
      <c r="B131" s="43">
        <v>123</v>
      </c>
      <c r="C131" s="24"/>
      <c r="D131" s="24"/>
      <c r="E131" s="25"/>
      <c r="F131" s="26"/>
      <c r="G131" s="26"/>
      <c r="H131" s="26"/>
      <c r="I131" s="26"/>
      <c r="J131" s="26"/>
      <c r="K131" s="26"/>
      <c r="L131" s="26"/>
      <c r="M131" s="26"/>
      <c r="N131" s="27"/>
      <c r="O131" s="28" t="str">
        <f>IF(D131="", "", IF(COUNTIF(リスト!$B$2:$D$31, D131)&gt;=1, "光熱費", ""))</f>
        <v/>
      </c>
      <c r="P131" s="26"/>
      <c r="Q131" s="26"/>
      <c r="R131" s="26"/>
      <c r="S131" s="26"/>
      <c r="T131" s="26"/>
      <c r="U131" s="26"/>
      <c r="V131" s="26"/>
      <c r="W131" s="26"/>
      <c r="X131" s="26"/>
      <c r="Y131" s="29">
        <f t="shared" si="14"/>
        <v>0</v>
      </c>
      <c r="Z131" s="30">
        <f t="shared" si="15"/>
        <v>0</v>
      </c>
      <c r="AA131" s="28" t="str">
        <f>IF(D131="", "", VLOOKUP(D131, リスト!$B$2:$D$31, 3, FALSE))</f>
        <v/>
      </c>
      <c r="AB131" s="26"/>
      <c r="AC131" s="26"/>
      <c r="AD131" s="26"/>
      <c r="AE131" s="26"/>
      <c r="AF131" s="26"/>
      <c r="AG131" s="26"/>
      <c r="AH131" s="26"/>
      <c r="AI131" s="26"/>
      <c r="AJ131" s="26"/>
      <c r="AK131" s="29">
        <f t="shared" si="16"/>
        <v>0</v>
      </c>
      <c r="AL131" s="30">
        <f t="shared" si="17"/>
        <v>0</v>
      </c>
      <c r="AM131" s="31">
        <f t="shared" si="22"/>
        <v>0</v>
      </c>
      <c r="AN131" s="32">
        <f t="shared" si="22"/>
        <v>0</v>
      </c>
      <c r="AO131" s="33"/>
      <c r="AP131" s="34"/>
      <c r="AQ131" s="34"/>
      <c r="AR131" s="33"/>
      <c r="AS131" s="26"/>
      <c r="AT131" s="26"/>
      <c r="AU131" s="33"/>
      <c r="AV131" s="26"/>
      <c r="AW131" s="40"/>
      <c r="AX131" s="36" t="str">
        <f>IFERROR(VLOOKUP(D131,リスト!$B$2:$E$18,4, FALSE), "")</f>
        <v/>
      </c>
      <c r="AY131" s="37" t="str">
        <f t="shared" si="12"/>
        <v/>
      </c>
      <c r="AZ131" s="38" t="str" cm="1">
        <f t="array" ref="AZ131">IF(ISBLANK(D131),"",IF(ISNUMBER(MATCH(D131,リスト!$B$19:$B$31,0)),IF(COUNTIF(F131:N131,"〇")&gt;1,"error",INDEX(リスト!$B$19:$M$31,MATCH(D131,リスト!$B$19:$B$31,0),IF(COUNTIF(F131:N131,"〇")=0,4,MATCH("〇",F131:N131,0)+3))),AX131*AY131))</f>
        <v/>
      </c>
      <c r="BA131" s="39">
        <f t="shared" si="13"/>
        <v>0</v>
      </c>
      <c r="BB131" s="39">
        <f t="shared" si="18"/>
        <v>0</v>
      </c>
      <c r="BC131" s="39">
        <f t="shared" si="19"/>
        <v>0</v>
      </c>
      <c r="BD131" s="39">
        <f t="shared" si="20"/>
        <v>0</v>
      </c>
      <c r="BE131" s="39">
        <f t="shared" si="21"/>
        <v>0</v>
      </c>
    </row>
    <row r="132" spans="2:57" ht="30" customHeight="1" x14ac:dyDescent="0.2">
      <c r="B132" s="43">
        <v>124</v>
      </c>
      <c r="C132" s="24"/>
      <c r="D132" s="24"/>
      <c r="E132" s="25"/>
      <c r="F132" s="26"/>
      <c r="G132" s="26"/>
      <c r="H132" s="26"/>
      <c r="I132" s="26"/>
      <c r="J132" s="26"/>
      <c r="K132" s="26"/>
      <c r="L132" s="26"/>
      <c r="M132" s="26"/>
      <c r="N132" s="27"/>
      <c r="O132" s="28" t="str">
        <f>IF(D132="", "", IF(COUNTIF(リスト!$B$2:$D$31, D132)&gt;=1, "光熱費", ""))</f>
        <v/>
      </c>
      <c r="P132" s="26"/>
      <c r="Q132" s="26"/>
      <c r="R132" s="26"/>
      <c r="S132" s="26"/>
      <c r="T132" s="26"/>
      <c r="U132" s="26"/>
      <c r="V132" s="26"/>
      <c r="W132" s="26"/>
      <c r="X132" s="26"/>
      <c r="Y132" s="29">
        <f t="shared" si="14"/>
        <v>0</v>
      </c>
      <c r="Z132" s="30">
        <f t="shared" si="15"/>
        <v>0</v>
      </c>
      <c r="AA132" s="28" t="str">
        <f>IF(D132="", "", VLOOKUP(D132, リスト!$B$2:$D$31, 3, FALSE))</f>
        <v/>
      </c>
      <c r="AB132" s="26"/>
      <c r="AC132" s="26"/>
      <c r="AD132" s="26"/>
      <c r="AE132" s="26"/>
      <c r="AF132" s="26"/>
      <c r="AG132" s="26"/>
      <c r="AH132" s="26"/>
      <c r="AI132" s="26"/>
      <c r="AJ132" s="26"/>
      <c r="AK132" s="29">
        <f t="shared" si="16"/>
        <v>0</v>
      </c>
      <c r="AL132" s="30">
        <f t="shared" si="17"/>
        <v>0</v>
      </c>
      <c r="AM132" s="31">
        <f t="shared" si="22"/>
        <v>0</v>
      </c>
      <c r="AN132" s="32">
        <f t="shared" si="22"/>
        <v>0</v>
      </c>
      <c r="AO132" s="33"/>
      <c r="AP132" s="34"/>
      <c r="AQ132" s="34"/>
      <c r="AR132" s="33"/>
      <c r="AS132" s="26"/>
      <c r="AT132" s="26"/>
      <c r="AU132" s="33"/>
      <c r="AV132" s="26"/>
      <c r="AW132" s="40"/>
      <c r="AX132" s="36" t="str">
        <f>IFERROR(VLOOKUP(D132,リスト!$B$2:$E$18,4, FALSE), "")</f>
        <v/>
      </c>
      <c r="AY132" s="37" t="str">
        <f t="shared" si="12"/>
        <v/>
      </c>
      <c r="AZ132" s="38" t="str" cm="1">
        <f t="array" ref="AZ132">IF(ISBLANK(D132),"",IF(ISNUMBER(MATCH(D132,リスト!$B$19:$B$31,0)),IF(COUNTIF(F132:N132,"〇")&gt;1,"error",INDEX(リスト!$B$19:$M$31,MATCH(D132,リスト!$B$19:$B$31,0),IF(COUNTIF(F132:N132,"〇")=0,4,MATCH("〇",F132:N132,0)+3))),AX132*AY132))</f>
        <v/>
      </c>
      <c r="BA132" s="39">
        <f t="shared" si="13"/>
        <v>0</v>
      </c>
      <c r="BB132" s="39">
        <f t="shared" si="18"/>
        <v>0</v>
      </c>
      <c r="BC132" s="39">
        <f t="shared" si="19"/>
        <v>0</v>
      </c>
      <c r="BD132" s="39">
        <f t="shared" si="20"/>
        <v>0</v>
      </c>
      <c r="BE132" s="39">
        <f t="shared" si="21"/>
        <v>0</v>
      </c>
    </row>
    <row r="133" spans="2:57" ht="30" customHeight="1" x14ac:dyDescent="0.2">
      <c r="B133" s="43">
        <v>125</v>
      </c>
      <c r="C133" s="24"/>
      <c r="D133" s="24"/>
      <c r="E133" s="25"/>
      <c r="F133" s="26"/>
      <c r="G133" s="26"/>
      <c r="H133" s="26"/>
      <c r="I133" s="26"/>
      <c r="J133" s="26"/>
      <c r="K133" s="26"/>
      <c r="L133" s="26"/>
      <c r="M133" s="26"/>
      <c r="N133" s="27"/>
      <c r="O133" s="28" t="str">
        <f>IF(D133="", "", IF(COUNTIF(リスト!$B$2:$D$31, D133)&gt;=1, "光熱費", ""))</f>
        <v/>
      </c>
      <c r="P133" s="26"/>
      <c r="Q133" s="26"/>
      <c r="R133" s="26"/>
      <c r="S133" s="26"/>
      <c r="T133" s="26"/>
      <c r="U133" s="26"/>
      <c r="V133" s="26"/>
      <c r="W133" s="26"/>
      <c r="X133" s="26"/>
      <c r="Y133" s="29">
        <f t="shared" si="14"/>
        <v>0</v>
      </c>
      <c r="Z133" s="30">
        <f t="shared" si="15"/>
        <v>0</v>
      </c>
      <c r="AA133" s="28" t="str">
        <f>IF(D133="", "", VLOOKUP(D133, リスト!$B$2:$D$31, 3, FALSE))</f>
        <v/>
      </c>
      <c r="AB133" s="26"/>
      <c r="AC133" s="26"/>
      <c r="AD133" s="26"/>
      <c r="AE133" s="26"/>
      <c r="AF133" s="26"/>
      <c r="AG133" s="26"/>
      <c r="AH133" s="26"/>
      <c r="AI133" s="26"/>
      <c r="AJ133" s="26"/>
      <c r="AK133" s="29">
        <f t="shared" si="16"/>
        <v>0</v>
      </c>
      <c r="AL133" s="30">
        <f t="shared" si="17"/>
        <v>0</v>
      </c>
      <c r="AM133" s="31">
        <f t="shared" si="22"/>
        <v>0</v>
      </c>
      <c r="AN133" s="32">
        <f t="shared" si="22"/>
        <v>0</v>
      </c>
      <c r="AO133" s="33"/>
      <c r="AP133" s="34"/>
      <c r="AQ133" s="34"/>
      <c r="AR133" s="33"/>
      <c r="AS133" s="26"/>
      <c r="AT133" s="26"/>
      <c r="AU133" s="33"/>
      <c r="AV133" s="26"/>
      <c r="AW133" s="40"/>
      <c r="AX133" s="36" t="str">
        <f>IFERROR(VLOOKUP(D133,リスト!$B$2:$E$18,4, FALSE), "")</f>
        <v/>
      </c>
      <c r="AY133" s="37" t="str">
        <f t="shared" si="12"/>
        <v/>
      </c>
      <c r="AZ133" s="38" t="str" cm="1">
        <f t="array" ref="AZ133">IF(ISBLANK(D133),"",IF(ISNUMBER(MATCH(D133,リスト!$B$19:$B$31,0)),IF(COUNTIF(F133:N133,"〇")&gt;1,"error",INDEX(リスト!$B$19:$M$31,MATCH(D133,リスト!$B$19:$B$31,0),IF(COUNTIF(F133:N133,"〇")=0,4,MATCH("〇",F133:N133,0)+3))),AX133*AY133))</f>
        <v/>
      </c>
      <c r="BA133" s="39">
        <f t="shared" si="13"/>
        <v>0</v>
      </c>
      <c r="BB133" s="39">
        <f t="shared" si="18"/>
        <v>0</v>
      </c>
      <c r="BC133" s="39">
        <f t="shared" si="19"/>
        <v>0</v>
      </c>
      <c r="BD133" s="39">
        <f t="shared" si="20"/>
        <v>0</v>
      </c>
      <c r="BE133" s="39">
        <f t="shared" si="21"/>
        <v>0</v>
      </c>
    </row>
    <row r="134" spans="2:57" ht="30" customHeight="1" x14ac:dyDescent="0.2">
      <c r="B134" s="43">
        <v>126</v>
      </c>
      <c r="C134" s="24"/>
      <c r="D134" s="24"/>
      <c r="E134" s="25"/>
      <c r="F134" s="26"/>
      <c r="G134" s="26"/>
      <c r="H134" s="26"/>
      <c r="I134" s="26"/>
      <c r="J134" s="26"/>
      <c r="K134" s="26"/>
      <c r="L134" s="26"/>
      <c r="M134" s="26"/>
      <c r="N134" s="27"/>
      <c r="O134" s="28" t="str">
        <f>IF(D134="", "", IF(COUNTIF(リスト!$B$2:$D$31, D134)&gt;=1, "光熱費", ""))</f>
        <v/>
      </c>
      <c r="P134" s="26"/>
      <c r="Q134" s="26"/>
      <c r="R134" s="26"/>
      <c r="S134" s="26"/>
      <c r="T134" s="26"/>
      <c r="U134" s="26"/>
      <c r="V134" s="26"/>
      <c r="W134" s="26"/>
      <c r="X134" s="26"/>
      <c r="Y134" s="29">
        <f t="shared" si="14"/>
        <v>0</v>
      </c>
      <c r="Z134" s="30">
        <f t="shared" si="15"/>
        <v>0</v>
      </c>
      <c r="AA134" s="28" t="str">
        <f>IF(D134="", "", VLOOKUP(D134, リスト!$B$2:$D$31, 3, FALSE))</f>
        <v/>
      </c>
      <c r="AB134" s="26"/>
      <c r="AC134" s="26"/>
      <c r="AD134" s="26"/>
      <c r="AE134" s="26"/>
      <c r="AF134" s="26"/>
      <c r="AG134" s="26"/>
      <c r="AH134" s="26"/>
      <c r="AI134" s="26"/>
      <c r="AJ134" s="26"/>
      <c r="AK134" s="29">
        <f t="shared" si="16"/>
        <v>0</v>
      </c>
      <c r="AL134" s="30">
        <f t="shared" si="17"/>
        <v>0</v>
      </c>
      <c r="AM134" s="31">
        <f t="shared" si="22"/>
        <v>0</v>
      </c>
      <c r="AN134" s="32">
        <f t="shared" si="22"/>
        <v>0</v>
      </c>
      <c r="AO134" s="33"/>
      <c r="AP134" s="34"/>
      <c r="AQ134" s="34"/>
      <c r="AR134" s="33"/>
      <c r="AS134" s="26"/>
      <c r="AT134" s="26"/>
      <c r="AU134" s="33"/>
      <c r="AV134" s="26"/>
      <c r="AW134" s="40"/>
      <c r="AX134" s="36" t="str">
        <f>IFERROR(VLOOKUP(D134,リスト!$B$2:$E$18,4, FALSE), "")</f>
        <v/>
      </c>
      <c r="AY134" s="37" t="str">
        <f t="shared" si="12"/>
        <v/>
      </c>
      <c r="AZ134" s="38" t="str" cm="1">
        <f t="array" ref="AZ134">IF(ISBLANK(D134),"",IF(ISNUMBER(MATCH(D134,リスト!$B$19:$B$31,0)),IF(COUNTIF(F134:N134,"〇")&gt;1,"error",INDEX(リスト!$B$19:$M$31,MATCH(D134,リスト!$B$19:$B$31,0),IF(COUNTIF(F134:N134,"〇")=0,4,MATCH("〇",F134:N134,0)+3))),AX134*AY134))</f>
        <v/>
      </c>
      <c r="BA134" s="39">
        <f t="shared" si="13"/>
        <v>0</v>
      </c>
      <c r="BB134" s="39">
        <f t="shared" si="18"/>
        <v>0</v>
      </c>
      <c r="BC134" s="39">
        <f t="shared" si="19"/>
        <v>0</v>
      </c>
      <c r="BD134" s="39">
        <f t="shared" si="20"/>
        <v>0</v>
      </c>
      <c r="BE134" s="39">
        <f t="shared" si="21"/>
        <v>0</v>
      </c>
    </row>
    <row r="135" spans="2:57" ht="30" customHeight="1" x14ac:dyDescent="0.2">
      <c r="B135" s="43">
        <v>127</v>
      </c>
      <c r="C135" s="24"/>
      <c r="D135" s="24"/>
      <c r="E135" s="25"/>
      <c r="F135" s="26"/>
      <c r="G135" s="26"/>
      <c r="H135" s="26"/>
      <c r="I135" s="26"/>
      <c r="J135" s="26"/>
      <c r="K135" s="26"/>
      <c r="L135" s="26"/>
      <c r="M135" s="26"/>
      <c r="N135" s="27"/>
      <c r="O135" s="28" t="str">
        <f>IF(D135="", "", IF(COUNTIF(リスト!$B$2:$D$31, D135)&gt;=1, "光熱費", ""))</f>
        <v/>
      </c>
      <c r="P135" s="26"/>
      <c r="Q135" s="26"/>
      <c r="R135" s="26"/>
      <c r="S135" s="26"/>
      <c r="T135" s="26"/>
      <c r="U135" s="26"/>
      <c r="V135" s="26"/>
      <c r="W135" s="26"/>
      <c r="X135" s="26"/>
      <c r="Y135" s="29">
        <f t="shared" si="14"/>
        <v>0</v>
      </c>
      <c r="Z135" s="30">
        <f t="shared" si="15"/>
        <v>0</v>
      </c>
      <c r="AA135" s="28" t="str">
        <f>IF(D135="", "", VLOOKUP(D135, リスト!$B$2:$D$31, 3, FALSE))</f>
        <v/>
      </c>
      <c r="AB135" s="26"/>
      <c r="AC135" s="26"/>
      <c r="AD135" s="26"/>
      <c r="AE135" s="26"/>
      <c r="AF135" s="26"/>
      <c r="AG135" s="26"/>
      <c r="AH135" s="26"/>
      <c r="AI135" s="26"/>
      <c r="AJ135" s="26"/>
      <c r="AK135" s="29">
        <f t="shared" si="16"/>
        <v>0</v>
      </c>
      <c r="AL135" s="30">
        <f t="shared" si="17"/>
        <v>0</v>
      </c>
      <c r="AM135" s="31">
        <f t="shared" si="22"/>
        <v>0</v>
      </c>
      <c r="AN135" s="32">
        <f t="shared" si="22"/>
        <v>0</v>
      </c>
      <c r="AO135" s="33"/>
      <c r="AP135" s="34"/>
      <c r="AQ135" s="34"/>
      <c r="AR135" s="33"/>
      <c r="AS135" s="26"/>
      <c r="AT135" s="26"/>
      <c r="AU135" s="33"/>
      <c r="AV135" s="26"/>
      <c r="AW135" s="40"/>
      <c r="AX135" s="36" t="str">
        <f>IFERROR(VLOOKUP(D135,リスト!$B$2:$E$18,4, FALSE), "")</f>
        <v/>
      </c>
      <c r="AY135" s="37" t="str">
        <f t="shared" si="12"/>
        <v/>
      </c>
      <c r="AZ135" s="38" t="str" cm="1">
        <f t="array" ref="AZ135">IF(ISBLANK(D135),"",IF(ISNUMBER(MATCH(D135,リスト!$B$19:$B$31,0)),IF(COUNTIF(F135:N135,"〇")&gt;1,"error",INDEX(リスト!$B$19:$M$31,MATCH(D135,リスト!$B$19:$B$31,0),IF(COUNTIF(F135:N135,"〇")=0,4,MATCH("〇",F135:N135,0)+3))),AX135*AY135))</f>
        <v/>
      </c>
      <c r="BA135" s="39">
        <f t="shared" si="13"/>
        <v>0</v>
      </c>
      <c r="BB135" s="39">
        <f t="shared" si="18"/>
        <v>0</v>
      </c>
      <c r="BC135" s="39">
        <f t="shared" si="19"/>
        <v>0</v>
      </c>
      <c r="BD135" s="39">
        <f t="shared" si="20"/>
        <v>0</v>
      </c>
      <c r="BE135" s="39">
        <f t="shared" si="21"/>
        <v>0</v>
      </c>
    </row>
    <row r="136" spans="2:57" ht="30" customHeight="1" x14ac:dyDescent="0.2">
      <c r="B136" s="43">
        <v>128</v>
      </c>
      <c r="C136" s="24"/>
      <c r="D136" s="24"/>
      <c r="E136" s="25"/>
      <c r="F136" s="26"/>
      <c r="G136" s="26"/>
      <c r="H136" s="26"/>
      <c r="I136" s="26"/>
      <c r="J136" s="26"/>
      <c r="K136" s="26"/>
      <c r="L136" s="26"/>
      <c r="M136" s="26"/>
      <c r="N136" s="27"/>
      <c r="O136" s="28" t="str">
        <f>IF(D136="", "", IF(COUNTIF(リスト!$B$2:$D$31, D136)&gt;=1, "光熱費", ""))</f>
        <v/>
      </c>
      <c r="P136" s="26"/>
      <c r="Q136" s="26"/>
      <c r="R136" s="26"/>
      <c r="S136" s="26"/>
      <c r="T136" s="26"/>
      <c r="U136" s="26"/>
      <c r="V136" s="26"/>
      <c r="W136" s="26"/>
      <c r="X136" s="26"/>
      <c r="Y136" s="29">
        <f t="shared" si="14"/>
        <v>0</v>
      </c>
      <c r="Z136" s="30">
        <f t="shared" si="15"/>
        <v>0</v>
      </c>
      <c r="AA136" s="28" t="str">
        <f>IF(D136="", "", VLOOKUP(D136, リスト!$B$2:$D$31, 3, FALSE))</f>
        <v/>
      </c>
      <c r="AB136" s="26"/>
      <c r="AC136" s="26"/>
      <c r="AD136" s="26"/>
      <c r="AE136" s="26"/>
      <c r="AF136" s="26"/>
      <c r="AG136" s="26"/>
      <c r="AH136" s="26"/>
      <c r="AI136" s="26"/>
      <c r="AJ136" s="26"/>
      <c r="AK136" s="29">
        <f t="shared" si="16"/>
        <v>0</v>
      </c>
      <c r="AL136" s="30">
        <f t="shared" si="17"/>
        <v>0</v>
      </c>
      <c r="AM136" s="31">
        <f t="shared" si="22"/>
        <v>0</v>
      </c>
      <c r="AN136" s="32">
        <f t="shared" si="22"/>
        <v>0</v>
      </c>
      <c r="AO136" s="33"/>
      <c r="AP136" s="34"/>
      <c r="AQ136" s="34"/>
      <c r="AR136" s="33"/>
      <c r="AS136" s="26"/>
      <c r="AT136" s="26"/>
      <c r="AU136" s="33"/>
      <c r="AV136" s="26"/>
      <c r="AW136" s="40"/>
      <c r="AX136" s="36" t="str">
        <f>IFERROR(VLOOKUP(D136,リスト!$B$2:$E$18,4, FALSE), "")</f>
        <v/>
      </c>
      <c r="AY136" s="37" t="str">
        <f t="shared" si="12"/>
        <v/>
      </c>
      <c r="AZ136" s="38" t="str" cm="1">
        <f t="array" ref="AZ136">IF(ISBLANK(D136),"",IF(ISNUMBER(MATCH(D136,リスト!$B$19:$B$31,0)),IF(COUNTIF(F136:N136,"〇")&gt;1,"error",INDEX(リスト!$B$19:$M$31,MATCH(D136,リスト!$B$19:$B$31,0),IF(COUNTIF(F136:N136,"〇")=0,4,MATCH("〇",F136:N136,0)+3))),AX136*AY136))</f>
        <v/>
      </c>
      <c r="BA136" s="39">
        <f t="shared" si="13"/>
        <v>0</v>
      </c>
      <c r="BB136" s="39">
        <f t="shared" si="18"/>
        <v>0</v>
      </c>
      <c r="BC136" s="39">
        <f t="shared" si="19"/>
        <v>0</v>
      </c>
      <c r="BD136" s="39">
        <f t="shared" si="20"/>
        <v>0</v>
      </c>
      <c r="BE136" s="39">
        <f t="shared" si="21"/>
        <v>0</v>
      </c>
    </row>
    <row r="137" spans="2:57" ht="30" customHeight="1" x14ac:dyDescent="0.2">
      <c r="B137" s="43">
        <v>129</v>
      </c>
      <c r="C137" s="24"/>
      <c r="D137" s="24"/>
      <c r="E137" s="25"/>
      <c r="F137" s="26"/>
      <c r="G137" s="26"/>
      <c r="H137" s="26"/>
      <c r="I137" s="26"/>
      <c r="J137" s="26"/>
      <c r="K137" s="26"/>
      <c r="L137" s="26"/>
      <c r="M137" s="26"/>
      <c r="N137" s="27"/>
      <c r="O137" s="28" t="str">
        <f>IF(D137="", "", IF(COUNTIF(リスト!$B$2:$D$31, D137)&gt;=1, "光熱費", ""))</f>
        <v/>
      </c>
      <c r="P137" s="26"/>
      <c r="Q137" s="26"/>
      <c r="R137" s="26"/>
      <c r="S137" s="26"/>
      <c r="T137" s="26"/>
      <c r="U137" s="26"/>
      <c r="V137" s="26"/>
      <c r="W137" s="26"/>
      <c r="X137" s="26"/>
      <c r="Y137" s="29">
        <f t="shared" si="14"/>
        <v>0</v>
      </c>
      <c r="Z137" s="30">
        <f t="shared" si="15"/>
        <v>0</v>
      </c>
      <c r="AA137" s="28" t="str">
        <f>IF(D137="", "", VLOOKUP(D137, リスト!$B$2:$D$31, 3, FALSE))</f>
        <v/>
      </c>
      <c r="AB137" s="26"/>
      <c r="AC137" s="26"/>
      <c r="AD137" s="26"/>
      <c r="AE137" s="26"/>
      <c r="AF137" s="26"/>
      <c r="AG137" s="26"/>
      <c r="AH137" s="26"/>
      <c r="AI137" s="26"/>
      <c r="AJ137" s="26"/>
      <c r="AK137" s="29">
        <f t="shared" si="16"/>
        <v>0</v>
      </c>
      <c r="AL137" s="30">
        <f t="shared" si="17"/>
        <v>0</v>
      </c>
      <c r="AM137" s="31">
        <f t="shared" si="22"/>
        <v>0</v>
      </c>
      <c r="AN137" s="32">
        <f t="shared" si="22"/>
        <v>0</v>
      </c>
      <c r="AO137" s="33"/>
      <c r="AP137" s="34"/>
      <c r="AQ137" s="34"/>
      <c r="AR137" s="33"/>
      <c r="AS137" s="26"/>
      <c r="AT137" s="26"/>
      <c r="AU137" s="33"/>
      <c r="AV137" s="26"/>
      <c r="AW137" s="40"/>
      <c r="AX137" s="36" t="str">
        <f>IFERROR(VLOOKUP(D137,リスト!$B$2:$E$18,4, FALSE), "")</f>
        <v/>
      </c>
      <c r="AY137" s="37" t="str">
        <f t="shared" ref="AY137:AY195" si="23">IF(COUNT(F137:N137)=0, "", SUM(F137:N137))</f>
        <v/>
      </c>
      <c r="AZ137" s="38" t="str" cm="1">
        <f t="array" ref="AZ137">IF(ISBLANK(D137),"",IF(ISNUMBER(MATCH(D137,リスト!$B$19:$B$31,0)),IF(COUNTIF(F137:N137,"〇")&gt;1,"error",INDEX(リスト!$B$19:$M$31,MATCH(D137,リスト!$B$19:$B$31,0),IF(COUNTIF(F137:N137,"〇")=0,4,MATCH("〇",F137:N137,0)+3))),AX137*AY137))</f>
        <v/>
      </c>
      <c r="BA137" s="39">
        <f t="shared" ref="BA137:BA195" si="24">AN137</f>
        <v>0</v>
      </c>
      <c r="BB137" s="39">
        <f t="shared" si="18"/>
        <v>0</v>
      </c>
      <c r="BC137" s="39">
        <f t="shared" si="19"/>
        <v>0</v>
      </c>
      <c r="BD137" s="39">
        <f t="shared" si="20"/>
        <v>0</v>
      </c>
      <c r="BE137" s="39">
        <f t="shared" si="21"/>
        <v>0</v>
      </c>
    </row>
    <row r="138" spans="2:57" ht="30" customHeight="1" x14ac:dyDescent="0.2">
      <c r="B138" s="43">
        <v>130</v>
      </c>
      <c r="C138" s="24"/>
      <c r="D138" s="24"/>
      <c r="E138" s="25"/>
      <c r="F138" s="26"/>
      <c r="G138" s="26"/>
      <c r="H138" s="26"/>
      <c r="I138" s="26"/>
      <c r="J138" s="26"/>
      <c r="K138" s="26"/>
      <c r="L138" s="26"/>
      <c r="M138" s="26"/>
      <c r="N138" s="27"/>
      <c r="O138" s="28" t="str">
        <f>IF(D138="", "", IF(COUNTIF(リスト!$B$2:$D$31, D138)&gt;=1, "光熱費", ""))</f>
        <v/>
      </c>
      <c r="P138" s="26"/>
      <c r="Q138" s="26"/>
      <c r="R138" s="26"/>
      <c r="S138" s="26"/>
      <c r="T138" s="26"/>
      <c r="U138" s="26"/>
      <c r="V138" s="26"/>
      <c r="W138" s="26"/>
      <c r="X138" s="26"/>
      <c r="Y138" s="29">
        <f t="shared" ref="Y138:Y195" si="25">SUM(P138:X138)</f>
        <v>0</v>
      </c>
      <c r="Z138" s="30">
        <f t="shared" ref="Z138:Z195" si="26">ROUNDDOWN(Y138/1.1,0)</f>
        <v>0</v>
      </c>
      <c r="AA138" s="28" t="str">
        <f>IF(D138="", "", VLOOKUP(D138, リスト!$B$2:$D$31, 3, FALSE))</f>
        <v/>
      </c>
      <c r="AB138" s="26"/>
      <c r="AC138" s="26"/>
      <c r="AD138" s="26"/>
      <c r="AE138" s="26"/>
      <c r="AF138" s="26"/>
      <c r="AG138" s="26"/>
      <c r="AH138" s="26"/>
      <c r="AI138" s="26"/>
      <c r="AJ138" s="26"/>
      <c r="AK138" s="29">
        <f t="shared" ref="AK138:AK195" si="27">SUM(AB138:AJ138)</f>
        <v>0</v>
      </c>
      <c r="AL138" s="30">
        <f t="shared" ref="AL138:AL195" si="28">IF(AA138="食材費",ROUNDDOWN(AK138/1.08,0),ROUNDDOWN(AK138/1.1,0))</f>
        <v>0</v>
      </c>
      <c r="AM138" s="31">
        <f t="shared" si="22"/>
        <v>0</v>
      </c>
      <c r="AN138" s="32">
        <f t="shared" si="22"/>
        <v>0</v>
      </c>
      <c r="AO138" s="33"/>
      <c r="AP138" s="34"/>
      <c r="AQ138" s="34"/>
      <c r="AR138" s="33"/>
      <c r="AS138" s="26"/>
      <c r="AT138" s="26"/>
      <c r="AU138" s="33"/>
      <c r="AV138" s="26"/>
      <c r="AW138" s="40"/>
      <c r="AX138" s="36" t="str">
        <f>IFERROR(VLOOKUP(D138,リスト!$B$2:$E$18,4, FALSE), "")</f>
        <v/>
      </c>
      <c r="AY138" s="37" t="str">
        <f t="shared" si="23"/>
        <v/>
      </c>
      <c r="AZ138" s="38" t="str" cm="1">
        <f t="array" ref="AZ138">IF(ISBLANK(D138),"",IF(ISNUMBER(MATCH(D138,リスト!$B$19:$B$31,0)),IF(COUNTIF(F138:N138,"〇")&gt;1,"error",INDEX(リスト!$B$19:$M$31,MATCH(D138,リスト!$B$19:$B$31,0),IF(COUNTIF(F138:N138,"〇")=0,4,MATCH("〇",F138:N138,0)+3))),AX138*AY138))</f>
        <v/>
      </c>
      <c r="BA138" s="39">
        <f t="shared" si="24"/>
        <v>0</v>
      </c>
      <c r="BB138" s="39">
        <f t="shared" ref="BB138:BB195" si="29">IFERROR(AQ138+AT138+AW138,"")</f>
        <v>0</v>
      </c>
      <c r="BC138" s="39">
        <f t="shared" ref="BC138:BC195" si="30">IFERROR(IF(BA138-BB138&gt;=0,BA138-BB138,0),"")</f>
        <v>0</v>
      </c>
      <c r="BD138" s="39">
        <f t="shared" ref="BD138:BD195" si="31">MIN(AZ138,BC138)</f>
        <v>0</v>
      </c>
      <c r="BE138" s="39">
        <f t="shared" ref="BE138:BE195" si="32">BD138</f>
        <v>0</v>
      </c>
    </row>
    <row r="139" spans="2:57" ht="30" customHeight="1" x14ac:dyDescent="0.2">
      <c r="B139" s="43">
        <v>131</v>
      </c>
      <c r="C139" s="24"/>
      <c r="D139" s="24"/>
      <c r="E139" s="25"/>
      <c r="F139" s="26"/>
      <c r="G139" s="26"/>
      <c r="H139" s="26"/>
      <c r="I139" s="26"/>
      <c r="J139" s="26"/>
      <c r="K139" s="26"/>
      <c r="L139" s="26"/>
      <c r="M139" s="26"/>
      <c r="N139" s="27"/>
      <c r="O139" s="28" t="str">
        <f>IF(D139="", "", IF(COUNTIF(リスト!$B$2:$D$31, D139)&gt;=1, "光熱費", ""))</f>
        <v/>
      </c>
      <c r="P139" s="26"/>
      <c r="Q139" s="26"/>
      <c r="R139" s="26"/>
      <c r="S139" s="26"/>
      <c r="T139" s="26"/>
      <c r="U139" s="26"/>
      <c r="V139" s="26"/>
      <c r="W139" s="26"/>
      <c r="X139" s="26"/>
      <c r="Y139" s="29">
        <f t="shared" si="25"/>
        <v>0</v>
      </c>
      <c r="Z139" s="30">
        <f t="shared" si="26"/>
        <v>0</v>
      </c>
      <c r="AA139" s="28" t="str">
        <f>IF(D139="", "", VLOOKUP(D139, リスト!$B$2:$D$31, 3, FALSE))</f>
        <v/>
      </c>
      <c r="AB139" s="26"/>
      <c r="AC139" s="26"/>
      <c r="AD139" s="26"/>
      <c r="AE139" s="26"/>
      <c r="AF139" s="26"/>
      <c r="AG139" s="26"/>
      <c r="AH139" s="26"/>
      <c r="AI139" s="26"/>
      <c r="AJ139" s="26"/>
      <c r="AK139" s="29">
        <f t="shared" si="27"/>
        <v>0</v>
      </c>
      <c r="AL139" s="30">
        <f t="shared" si="28"/>
        <v>0</v>
      </c>
      <c r="AM139" s="31">
        <f t="shared" si="22"/>
        <v>0</v>
      </c>
      <c r="AN139" s="32">
        <f t="shared" si="22"/>
        <v>0</v>
      </c>
      <c r="AO139" s="33"/>
      <c r="AP139" s="34"/>
      <c r="AQ139" s="34"/>
      <c r="AR139" s="33"/>
      <c r="AS139" s="26"/>
      <c r="AT139" s="26"/>
      <c r="AU139" s="33"/>
      <c r="AV139" s="26"/>
      <c r="AW139" s="40"/>
      <c r="AX139" s="36" t="str">
        <f>IFERROR(VLOOKUP(D139,リスト!$B$2:$E$18,4, FALSE), "")</f>
        <v/>
      </c>
      <c r="AY139" s="37" t="str">
        <f t="shared" si="23"/>
        <v/>
      </c>
      <c r="AZ139" s="38" t="str" cm="1">
        <f t="array" ref="AZ139">IF(ISBLANK(D139),"",IF(ISNUMBER(MATCH(D139,リスト!$B$19:$B$31,0)),IF(COUNTIF(F139:N139,"〇")&gt;1,"error",INDEX(リスト!$B$19:$M$31,MATCH(D139,リスト!$B$19:$B$31,0),IF(COUNTIF(F139:N139,"〇")=0,4,MATCH("〇",F139:N139,0)+3))),AX139*AY139))</f>
        <v/>
      </c>
      <c r="BA139" s="39">
        <f t="shared" si="24"/>
        <v>0</v>
      </c>
      <c r="BB139" s="39">
        <f t="shared" si="29"/>
        <v>0</v>
      </c>
      <c r="BC139" s="39">
        <f t="shared" si="30"/>
        <v>0</v>
      </c>
      <c r="BD139" s="39">
        <f t="shared" si="31"/>
        <v>0</v>
      </c>
      <c r="BE139" s="39">
        <f t="shared" si="32"/>
        <v>0</v>
      </c>
    </row>
    <row r="140" spans="2:57" ht="30" customHeight="1" x14ac:dyDescent="0.2">
      <c r="B140" s="43">
        <v>132</v>
      </c>
      <c r="C140" s="24"/>
      <c r="D140" s="24"/>
      <c r="E140" s="25"/>
      <c r="F140" s="26"/>
      <c r="G140" s="26"/>
      <c r="H140" s="26"/>
      <c r="I140" s="26"/>
      <c r="J140" s="26"/>
      <c r="K140" s="26"/>
      <c r="L140" s="26"/>
      <c r="M140" s="26"/>
      <c r="N140" s="27"/>
      <c r="O140" s="28" t="str">
        <f>IF(D140="", "", IF(COUNTIF(リスト!$B$2:$D$31, D140)&gt;=1, "光熱費", ""))</f>
        <v/>
      </c>
      <c r="P140" s="26"/>
      <c r="Q140" s="26"/>
      <c r="R140" s="26"/>
      <c r="S140" s="26"/>
      <c r="T140" s="26"/>
      <c r="U140" s="26"/>
      <c r="V140" s="26"/>
      <c r="W140" s="26"/>
      <c r="X140" s="26"/>
      <c r="Y140" s="29">
        <f t="shared" si="25"/>
        <v>0</v>
      </c>
      <c r="Z140" s="30">
        <f t="shared" si="26"/>
        <v>0</v>
      </c>
      <c r="AA140" s="28" t="str">
        <f>IF(D140="", "", VLOOKUP(D140, リスト!$B$2:$D$31, 3, FALSE))</f>
        <v/>
      </c>
      <c r="AB140" s="26"/>
      <c r="AC140" s="26"/>
      <c r="AD140" s="26"/>
      <c r="AE140" s="26"/>
      <c r="AF140" s="26"/>
      <c r="AG140" s="26"/>
      <c r="AH140" s="26"/>
      <c r="AI140" s="26"/>
      <c r="AJ140" s="26"/>
      <c r="AK140" s="29">
        <f t="shared" si="27"/>
        <v>0</v>
      </c>
      <c r="AL140" s="30">
        <f t="shared" si="28"/>
        <v>0</v>
      </c>
      <c r="AM140" s="31">
        <f t="shared" si="22"/>
        <v>0</v>
      </c>
      <c r="AN140" s="32">
        <f t="shared" si="22"/>
        <v>0</v>
      </c>
      <c r="AO140" s="33"/>
      <c r="AP140" s="34"/>
      <c r="AQ140" s="34"/>
      <c r="AR140" s="33"/>
      <c r="AS140" s="26"/>
      <c r="AT140" s="26"/>
      <c r="AU140" s="33"/>
      <c r="AV140" s="26"/>
      <c r="AW140" s="40"/>
      <c r="AX140" s="36" t="str">
        <f>IFERROR(VLOOKUP(D140,リスト!$B$2:$E$18,4, FALSE), "")</f>
        <v/>
      </c>
      <c r="AY140" s="37" t="str">
        <f t="shared" si="23"/>
        <v/>
      </c>
      <c r="AZ140" s="38" t="str" cm="1">
        <f t="array" ref="AZ140">IF(ISBLANK(D140),"",IF(ISNUMBER(MATCH(D140,リスト!$B$19:$B$31,0)),IF(COUNTIF(F140:N140,"〇")&gt;1,"error",INDEX(リスト!$B$19:$M$31,MATCH(D140,リスト!$B$19:$B$31,0),IF(COUNTIF(F140:N140,"〇")=0,4,MATCH("〇",F140:N140,0)+3))),AX140*AY140))</f>
        <v/>
      </c>
      <c r="BA140" s="39">
        <f t="shared" si="24"/>
        <v>0</v>
      </c>
      <c r="BB140" s="39">
        <f t="shared" si="29"/>
        <v>0</v>
      </c>
      <c r="BC140" s="39">
        <f t="shared" si="30"/>
        <v>0</v>
      </c>
      <c r="BD140" s="39">
        <f t="shared" si="31"/>
        <v>0</v>
      </c>
      <c r="BE140" s="39">
        <f t="shared" si="32"/>
        <v>0</v>
      </c>
    </row>
    <row r="141" spans="2:57" ht="30" customHeight="1" x14ac:dyDescent="0.2">
      <c r="B141" s="43">
        <v>133</v>
      </c>
      <c r="C141" s="24"/>
      <c r="D141" s="24"/>
      <c r="E141" s="25"/>
      <c r="F141" s="26"/>
      <c r="G141" s="26"/>
      <c r="H141" s="26"/>
      <c r="I141" s="26"/>
      <c r="J141" s="26"/>
      <c r="K141" s="26"/>
      <c r="L141" s="26"/>
      <c r="M141" s="26"/>
      <c r="N141" s="27"/>
      <c r="O141" s="28" t="str">
        <f>IF(D141="", "", IF(COUNTIF(リスト!$B$2:$D$31, D141)&gt;=1, "光熱費", ""))</f>
        <v/>
      </c>
      <c r="P141" s="26"/>
      <c r="Q141" s="26"/>
      <c r="R141" s="26"/>
      <c r="S141" s="26"/>
      <c r="T141" s="26"/>
      <c r="U141" s="26"/>
      <c r="V141" s="26"/>
      <c r="W141" s="26"/>
      <c r="X141" s="26"/>
      <c r="Y141" s="29">
        <f t="shared" si="25"/>
        <v>0</v>
      </c>
      <c r="Z141" s="30">
        <f t="shared" si="26"/>
        <v>0</v>
      </c>
      <c r="AA141" s="28" t="str">
        <f>IF(D141="", "", VLOOKUP(D141, リスト!$B$2:$D$31, 3, FALSE))</f>
        <v/>
      </c>
      <c r="AB141" s="26"/>
      <c r="AC141" s="26"/>
      <c r="AD141" s="26"/>
      <c r="AE141" s="26"/>
      <c r="AF141" s="26"/>
      <c r="AG141" s="26"/>
      <c r="AH141" s="26"/>
      <c r="AI141" s="26"/>
      <c r="AJ141" s="26"/>
      <c r="AK141" s="29">
        <f t="shared" si="27"/>
        <v>0</v>
      </c>
      <c r="AL141" s="30">
        <f t="shared" si="28"/>
        <v>0</v>
      </c>
      <c r="AM141" s="31">
        <f t="shared" si="22"/>
        <v>0</v>
      </c>
      <c r="AN141" s="32">
        <f t="shared" si="22"/>
        <v>0</v>
      </c>
      <c r="AO141" s="33"/>
      <c r="AP141" s="34"/>
      <c r="AQ141" s="34"/>
      <c r="AR141" s="33"/>
      <c r="AS141" s="26"/>
      <c r="AT141" s="26"/>
      <c r="AU141" s="33"/>
      <c r="AV141" s="26"/>
      <c r="AW141" s="40"/>
      <c r="AX141" s="36" t="str">
        <f>IFERROR(VLOOKUP(D141,リスト!$B$2:$E$18,4, FALSE), "")</f>
        <v/>
      </c>
      <c r="AY141" s="37" t="str">
        <f t="shared" si="23"/>
        <v/>
      </c>
      <c r="AZ141" s="38" t="str" cm="1">
        <f t="array" ref="AZ141">IF(ISBLANK(D141),"",IF(ISNUMBER(MATCH(D141,リスト!$B$19:$B$31,0)),IF(COUNTIF(F141:N141,"〇")&gt;1,"error",INDEX(リスト!$B$19:$M$31,MATCH(D141,リスト!$B$19:$B$31,0),IF(COUNTIF(F141:N141,"〇")=0,4,MATCH("〇",F141:N141,0)+3))),AX141*AY141))</f>
        <v/>
      </c>
      <c r="BA141" s="39">
        <f t="shared" si="24"/>
        <v>0</v>
      </c>
      <c r="BB141" s="39">
        <f t="shared" si="29"/>
        <v>0</v>
      </c>
      <c r="BC141" s="39">
        <f t="shared" si="30"/>
        <v>0</v>
      </c>
      <c r="BD141" s="39">
        <f t="shared" si="31"/>
        <v>0</v>
      </c>
      <c r="BE141" s="39">
        <f t="shared" si="32"/>
        <v>0</v>
      </c>
    </row>
    <row r="142" spans="2:57" ht="30" customHeight="1" x14ac:dyDescent="0.2">
      <c r="B142" s="43">
        <v>134</v>
      </c>
      <c r="C142" s="24"/>
      <c r="D142" s="24"/>
      <c r="E142" s="25"/>
      <c r="F142" s="26"/>
      <c r="G142" s="26"/>
      <c r="H142" s="26"/>
      <c r="I142" s="26"/>
      <c r="J142" s="26"/>
      <c r="K142" s="26"/>
      <c r="L142" s="26"/>
      <c r="M142" s="26"/>
      <c r="N142" s="27"/>
      <c r="O142" s="28" t="str">
        <f>IF(D142="", "", IF(COUNTIF(リスト!$B$2:$D$31, D142)&gt;=1, "光熱費", ""))</f>
        <v/>
      </c>
      <c r="P142" s="26"/>
      <c r="Q142" s="26"/>
      <c r="R142" s="26"/>
      <c r="S142" s="26"/>
      <c r="T142" s="26"/>
      <c r="U142" s="26"/>
      <c r="V142" s="26"/>
      <c r="W142" s="26"/>
      <c r="X142" s="26"/>
      <c r="Y142" s="29">
        <f t="shared" si="25"/>
        <v>0</v>
      </c>
      <c r="Z142" s="30">
        <f t="shared" si="26"/>
        <v>0</v>
      </c>
      <c r="AA142" s="28" t="str">
        <f>IF(D142="", "", VLOOKUP(D142, リスト!$B$2:$D$31, 3, FALSE))</f>
        <v/>
      </c>
      <c r="AB142" s="26"/>
      <c r="AC142" s="26"/>
      <c r="AD142" s="26"/>
      <c r="AE142" s="26"/>
      <c r="AF142" s="26"/>
      <c r="AG142" s="26"/>
      <c r="AH142" s="26"/>
      <c r="AI142" s="26"/>
      <c r="AJ142" s="26"/>
      <c r="AK142" s="29">
        <f t="shared" si="27"/>
        <v>0</v>
      </c>
      <c r="AL142" s="30">
        <f t="shared" si="28"/>
        <v>0</v>
      </c>
      <c r="AM142" s="31">
        <f t="shared" si="22"/>
        <v>0</v>
      </c>
      <c r="AN142" s="32">
        <f t="shared" si="22"/>
        <v>0</v>
      </c>
      <c r="AO142" s="33"/>
      <c r="AP142" s="34"/>
      <c r="AQ142" s="34"/>
      <c r="AR142" s="33"/>
      <c r="AS142" s="26"/>
      <c r="AT142" s="26"/>
      <c r="AU142" s="33"/>
      <c r="AV142" s="26"/>
      <c r="AW142" s="40"/>
      <c r="AX142" s="36" t="str">
        <f>IFERROR(VLOOKUP(D142,リスト!$B$2:$E$18,4, FALSE), "")</f>
        <v/>
      </c>
      <c r="AY142" s="37" t="str">
        <f t="shared" si="23"/>
        <v/>
      </c>
      <c r="AZ142" s="38" t="str" cm="1">
        <f t="array" ref="AZ142">IF(ISBLANK(D142),"",IF(ISNUMBER(MATCH(D142,リスト!$B$19:$B$31,0)),IF(COUNTIF(F142:N142,"〇")&gt;1,"error",INDEX(リスト!$B$19:$M$31,MATCH(D142,リスト!$B$19:$B$31,0),IF(COUNTIF(F142:N142,"〇")=0,4,MATCH("〇",F142:N142,0)+3))),AX142*AY142))</f>
        <v/>
      </c>
      <c r="BA142" s="39">
        <f t="shared" si="24"/>
        <v>0</v>
      </c>
      <c r="BB142" s="39">
        <f t="shared" si="29"/>
        <v>0</v>
      </c>
      <c r="BC142" s="39">
        <f t="shared" si="30"/>
        <v>0</v>
      </c>
      <c r="BD142" s="39">
        <f t="shared" si="31"/>
        <v>0</v>
      </c>
      <c r="BE142" s="39">
        <f t="shared" si="32"/>
        <v>0</v>
      </c>
    </row>
    <row r="143" spans="2:57" ht="30" customHeight="1" x14ac:dyDescent="0.2">
      <c r="B143" s="43">
        <v>135</v>
      </c>
      <c r="C143" s="24"/>
      <c r="D143" s="24"/>
      <c r="E143" s="25"/>
      <c r="F143" s="26"/>
      <c r="G143" s="26"/>
      <c r="H143" s="26"/>
      <c r="I143" s="26"/>
      <c r="J143" s="26"/>
      <c r="K143" s="26"/>
      <c r="L143" s="26"/>
      <c r="M143" s="26"/>
      <c r="N143" s="27"/>
      <c r="O143" s="28" t="str">
        <f>IF(D143="", "", IF(COUNTIF(リスト!$B$2:$D$31, D143)&gt;=1, "光熱費", ""))</f>
        <v/>
      </c>
      <c r="P143" s="26"/>
      <c r="Q143" s="26"/>
      <c r="R143" s="26"/>
      <c r="S143" s="26"/>
      <c r="T143" s="26"/>
      <c r="U143" s="26"/>
      <c r="V143" s="26"/>
      <c r="W143" s="26"/>
      <c r="X143" s="26"/>
      <c r="Y143" s="29">
        <f t="shared" si="25"/>
        <v>0</v>
      </c>
      <c r="Z143" s="30">
        <f t="shared" si="26"/>
        <v>0</v>
      </c>
      <c r="AA143" s="28" t="str">
        <f>IF(D143="", "", VLOOKUP(D143, リスト!$B$2:$D$31, 3, FALSE))</f>
        <v/>
      </c>
      <c r="AB143" s="26"/>
      <c r="AC143" s="26"/>
      <c r="AD143" s="26"/>
      <c r="AE143" s="26"/>
      <c r="AF143" s="26"/>
      <c r="AG143" s="26"/>
      <c r="AH143" s="26"/>
      <c r="AI143" s="26"/>
      <c r="AJ143" s="26"/>
      <c r="AK143" s="29">
        <f t="shared" si="27"/>
        <v>0</v>
      </c>
      <c r="AL143" s="30">
        <f t="shared" si="28"/>
        <v>0</v>
      </c>
      <c r="AM143" s="31">
        <f t="shared" si="22"/>
        <v>0</v>
      </c>
      <c r="AN143" s="32">
        <f t="shared" si="22"/>
        <v>0</v>
      </c>
      <c r="AO143" s="33"/>
      <c r="AP143" s="34"/>
      <c r="AQ143" s="34"/>
      <c r="AR143" s="33"/>
      <c r="AS143" s="26"/>
      <c r="AT143" s="26"/>
      <c r="AU143" s="33"/>
      <c r="AV143" s="26"/>
      <c r="AW143" s="40"/>
      <c r="AX143" s="36" t="str">
        <f>IFERROR(VLOOKUP(D143,リスト!$B$2:$E$18,4, FALSE), "")</f>
        <v/>
      </c>
      <c r="AY143" s="37" t="str">
        <f t="shared" si="23"/>
        <v/>
      </c>
      <c r="AZ143" s="38" t="str" cm="1">
        <f t="array" ref="AZ143">IF(ISBLANK(D143),"",IF(ISNUMBER(MATCH(D143,リスト!$B$19:$B$31,0)),IF(COUNTIF(F143:N143,"〇")&gt;1,"error",INDEX(リスト!$B$19:$M$31,MATCH(D143,リスト!$B$19:$B$31,0),IF(COUNTIF(F143:N143,"〇")=0,4,MATCH("〇",F143:N143,0)+3))),AX143*AY143))</f>
        <v/>
      </c>
      <c r="BA143" s="39">
        <f t="shared" si="24"/>
        <v>0</v>
      </c>
      <c r="BB143" s="39">
        <f t="shared" si="29"/>
        <v>0</v>
      </c>
      <c r="BC143" s="39">
        <f t="shared" si="30"/>
        <v>0</v>
      </c>
      <c r="BD143" s="39">
        <f t="shared" si="31"/>
        <v>0</v>
      </c>
      <c r="BE143" s="39">
        <f t="shared" si="32"/>
        <v>0</v>
      </c>
    </row>
    <row r="144" spans="2:57" ht="30" customHeight="1" x14ac:dyDescent="0.2">
      <c r="B144" s="43">
        <v>136</v>
      </c>
      <c r="C144" s="24"/>
      <c r="D144" s="24"/>
      <c r="E144" s="25"/>
      <c r="F144" s="26"/>
      <c r="G144" s="26"/>
      <c r="H144" s="26"/>
      <c r="I144" s="26"/>
      <c r="J144" s="26"/>
      <c r="K144" s="26"/>
      <c r="L144" s="26"/>
      <c r="M144" s="26"/>
      <c r="N144" s="27"/>
      <c r="O144" s="28" t="str">
        <f>IF(D144="", "", IF(COUNTIF(リスト!$B$2:$D$31, D144)&gt;=1, "光熱費", ""))</f>
        <v/>
      </c>
      <c r="P144" s="26"/>
      <c r="Q144" s="26"/>
      <c r="R144" s="26"/>
      <c r="S144" s="26"/>
      <c r="T144" s="26"/>
      <c r="U144" s="26"/>
      <c r="V144" s="26"/>
      <c r="W144" s="26"/>
      <c r="X144" s="26"/>
      <c r="Y144" s="29">
        <f t="shared" si="25"/>
        <v>0</v>
      </c>
      <c r="Z144" s="30">
        <f t="shared" si="26"/>
        <v>0</v>
      </c>
      <c r="AA144" s="28" t="str">
        <f>IF(D144="", "", VLOOKUP(D144, リスト!$B$2:$D$31, 3, FALSE))</f>
        <v/>
      </c>
      <c r="AB144" s="26"/>
      <c r="AC144" s="26"/>
      <c r="AD144" s="26"/>
      <c r="AE144" s="26"/>
      <c r="AF144" s="26"/>
      <c r="AG144" s="26"/>
      <c r="AH144" s="26"/>
      <c r="AI144" s="26"/>
      <c r="AJ144" s="26"/>
      <c r="AK144" s="29">
        <f t="shared" si="27"/>
        <v>0</v>
      </c>
      <c r="AL144" s="30">
        <f t="shared" si="28"/>
        <v>0</v>
      </c>
      <c r="AM144" s="31">
        <f t="shared" si="22"/>
        <v>0</v>
      </c>
      <c r="AN144" s="32">
        <f t="shared" si="22"/>
        <v>0</v>
      </c>
      <c r="AO144" s="33"/>
      <c r="AP144" s="34"/>
      <c r="AQ144" s="34"/>
      <c r="AR144" s="33"/>
      <c r="AS144" s="26"/>
      <c r="AT144" s="26"/>
      <c r="AU144" s="33"/>
      <c r="AV144" s="26"/>
      <c r="AW144" s="40"/>
      <c r="AX144" s="36" t="str">
        <f>IFERROR(VLOOKUP(D144,リスト!$B$2:$E$18,4, FALSE), "")</f>
        <v/>
      </c>
      <c r="AY144" s="37" t="str">
        <f t="shared" si="23"/>
        <v/>
      </c>
      <c r="AZ144" s="38" t="str" cm="1">
        <f t="array" ref="AZ144">IF(ISBLANK(D144),"",IF(ISNUMBER(MATCH(D144,リスト!$B$19:$B$31,0)),IF(COUNTIF(F144:N144,"〇")&gt;1,"error",INDEX(リスト!$B$19:$M$31,MATCH(D144,リスト!$B$19:$B$31,0),IF(COUNTIF(F144:N144,"〇")=0,4,MATCH("〇",F144:N144,0)+3))),AX144*AY144))</f>
        <v/>
      </c>
      <c r="BA144" s="39">
        <f t="shared" si="24"/>
        <v>0</v>
      </c>
      <c r="BB144" s="39">
        <f t="shared" si="29"/>
        <v>0</v>
      </c>
      <c r="BC144" s="39">
        <f t="shared" si="30"/>
        <v>0</v>
      </c>
      <c r="BD144" s="39">
        <f t="shared" si="31"/>
        <v>0</v>
      </c>
      <c r="BE144" s="39">
        <f t="shared" si="32"/>
        <v>0</v>
      </c>
    </row>
    <row r="145" spans="2:57" ht="30" customHeight="1" x14ac:dyDescent="0.2">
      <c r="B145" s="43">
        <v>137</v>
      </c>
      <c r="C145" s="24"/>
      <c r="D145" s="24"/>
      <c r="E145" s="25"/>
      <c r="F145" s="26"/>
      <c r="G145" s="26"/>
      <c r="H145" s="26"/>
      <c r="I145" s="26"/>
      <c r="J145" s="26"/>
      <c r="K145" s="26"/>
      <c r="L145" s="26"/>
      <c r="M145" s="26"/>
      <c r="N145" s="27"/>
      <c r="O145" s="28" t="str">
        <f>IF(D145="", "", IF(COUNTIF(リスト!$B$2:$D$31, D145)&gt;=1, "光熱費", ""))</f>
        <v/>
      </c>
      <c r="P145" s="26"/>
      <c r="Q145" s="26"/>
      <c r="R145" s="26"/>
      <c r="S145" s="26"/>
      <c r="T145" s="26"/>
      <c r="U145" s="26"/>
      <c r="V145" s="26"/>
      <c r="W145" s="26"/>
      <c r="X145" s="26"/>
      <c r="Y145" s="29">
        <f t="shared" si="25"/>
        <v>0</v>
      </c>
      <c r="Z145" s="30">
        <f t="shared" si="26"/>
        <v>0</v>
      </c>
      <c r="AA145" s="28" t="str">
        <f>IF(D145="", "", VLOOKUP(D145, リスト!$B$2:$D$31, 3, FALSE))</f>
        <v/>
      </c>
      <c r="AB145" s="26"/>
      <c r="AC145" s="26"/>
      <c r="AD145" s="26"/>
      <c r="AE145" s="26"/>
      <c r="AF145" s="26"/>
      <c r="AG145" s="26"/>
      <c r="AH145" s="26"/>
      <c r="AI145" s="26"/>
      <c r="AJ145" s="26"/>
      <c r="AK145" s="29">
        <f t="shared" si="27"/>
        <v>0</v>
      </c>
      <c r="AL145" s="30">
        <f t="shared" si="28"/>
        <v>0</v>
      </c>
      <c r="AM145" s="31">
        <f t="shared" si="22"/>
        <v>0</v>
      </c>
      <c r="AN145" s="32">
        <f t="shared" si="22"/>
        <v>0</v>
      </c>
      <c r="AO145" s="33"/>
      <c r="AP145" s="34"/>
      <c r="AQ145" s="34"/>
      <c r="AR145" s="33"/>
      <c r="AS145" s="26"/>
      <c r="AT145" s="26"/>
      <c r="AU145" s="33"/>
      <c r="AV145" s="26"/>
      <c r="AW145" s="40"/>
      <c r="AX145" s="36" t="str">
        <f>IFERROR(VLOOKUP(D145,リスト!$B$2:$E$18,4, FALSE), "")</f>
        <v/>
      </c>
      <c r="AY145" s="37" t="str">
        <f t="shared" si="23"/>
        <v/>
      </c>
      <c r="AZ145" s="38" t="str" cm="1">
        <f t="array" ref="AZ145">IF(ISBLANK(D145),"",IF(ISNUMBER(MATCH(D145,リスト!$B$19:$B$31,0)),IF(COUNTIF(F145:N145,"〇")&gt;1,"error",INDEX(リスト!$B$19:$M$31,MATCH(D145,リスト!$B$19:$B$31,0),IF(COUNTIF(F145:N145,"〇")=0,4,MATCH("〇",F145:N145,0)+3))),AX145*AY145))</f>
        <v/>
      </c>
      <c r="BA145" s="39">
        <f t="shared" si="24"/>
        <v>0</v>
      </c>
      <c r="BB145" s="39">
        <f t="shared" si="29"/>
        <v>0</v>
      </c>
      <c r="BC145" s="39">
        <f t="shared" si="30"/>
        <v>0</v>
      </c>
      <c r="BD145" s="39">
        <f t="shared" si="31"/>
        <v>0</v>
      </c>
      <c r="BE145" s="39">
        <f t="shared" si="32"/>
        <v>0</v>
      </c>
    </row>
    <row r="146" spans="2:57" ht="30" customHeight="1" x14ac:dyDescent="0.2">
      <c r="B146" s="43">
        <v>138</v>
      </c>
      <c r="C146" s="24"/>
      <c r="D146" s="24"/>
      <c r="E146" s="25"/>
      <c r="F146" s="26"/>
      <c r="G146" s="26"/>
      <c r="H146" s="26"/>
      <c r="I146" s="26"/>
      <c r="J146" s="26"/>
      <c r="K146" s="26"/>
      <c r="L146" s="26"/>
      <c r="M146" s="26"/>
      <c r="N146" s="27"/>
      <c r="O146" s="28" t="str">
        <f>IF(D146="", "", IF(COUNTIF(リスト!$B$2:$D$31, D146)&gt;=1, "光熱費", ""))</f>
        <v/>
      </c>
      <c r="P146" s="26"/>
      <c r="Q146" s="26"/>
      <c r="R146" s="26"/>
      <c r="S146" s="26"/>
      <c r="T146" s="26"/>
      <c r="U146" s="26"/>
      <c r="V146" s="26"/>
      <c r="W146" s="26"/>
      <c r="X146" s="26"/>
      <c r="Y146" s="29">
        <f t="shared" si="25"/>
        <v>0</v>
      </c>
      <c r="Z146" s="30">
        <f t="shared" si="26"/>
        <v>0</v>
      </c>
      <c r="AA146" s="28" t="str">
        <f>IF(D146="", "", VLOOKUP(D146, リスト!$B$2:$D$31, 3, FALSE))</f>
        <v/>
      </c>
      <c r="AB146" s="26"/>
      <c r="AC146" s="26"/>
      <c r="AD146" s="26"/>
      <c r="AE146" s="26"/>
      <c r="AF146" s="26"/>
      <c r="AG146" s="26"/>
      <c r="AH146" s="26"/>
      <c r="AI146" s="26"/>
      <c r="AJ146" s="26"/>
      <c r="AK146" s="29">
        <f t="shared" si="27"/>
        <v>0</v>
      </c>
      <c r="AL146" s="30">
        <f t="shared" si="28"/>
        <v>0</v>
      </c>
      <c r="AM146" s="31">
        <f t="shared" si="22"/>
        <v>0</v>
      </c>
      <c r="AN146" s="32">
        <f t="shared" si="22"/>
        <v>0</v>
      </c>
      <c r="AO146" s="33"/>
      <c r="AP146" s="34"/>
      <c r="AQ146" s="34"/>
      <c r="AR146" s="33"/>
      <c r="AS146" s="26"/>
      <c r="AT146" s="26"/>
      <c r="AU146" s="33"/>
      <c r="AV146" s="26"/>
      <c r="AW146" s="40"/>
      <c r="AX146" s="36" t="str">
        <f>IFERROR(VLOOKUP(D146,リスト!$B$2:$E$18,4, FALSE), "")</f>
        <v/>
      </c>
      <c r="AY146" s="37" t="str">
        <f t="shared" si="23"/>
        <v/>
      </c>
      <c r="AZ146" s="38" t="str" cm="1">
        <f t="array" ref="AZ146">IF(ISBLANK(D146),"",IF(ISNUMBER(MATCH(D146,リスト!$B$19:$B$31,0)),IF(COUNTIF(F146:N146,"〇")&gt;1,"error",INDEX(リスト!$B$19:$M$31,MATCH(D146,リスト!$B$19:$B$31,0),IF(COUNTIF(F146:N146,"〇")=0,4,MATCH("〇",F146:N146,0)+3))),AX146*AY146))</f>
        <v/>
      </c>
      <c r="BA146" s="39">
        <f t="shared" si="24"/>
        <v>0</v>
      </c>
      <c r="BB146" s="39">
        <f t="shared" si="29"/>
        <v>0</v>
      </c>
      <c r="BC146" s="39">
        <f t="shared" si="30"/>
        <v>0</v>
      </c>
      <c r="BD146" s="39">
        <f t="shared" si="31"/>
        <v>0</v>
      </c>
      <c r="BE146" s="39">
        <f t="shared" si="32"/>
        <v>0</v>
      </c>
    </row>
    <row r="147" spans="2:57" ht="30" customHeight="1" x14ac:dyDescent="0.2">
      <c r="B147" s="43">
        <v>139</v>
      </c>
      <c r="C147" s="24"/>
      <c r="D147" s="24"/>
      <c r="E147" s="25"/>
      <c r="F147" s="26"/>
      <c r="G147" s="26"/>
      <c r="H147" s="26"/>
      <c r="I147" s="26"/>
      <c r="J147" s="26"/>
      <c r="K147" s="26"/>
      <c r="L147" s="26"/>
      <c r="M147" s="26"/>
      <c r="N147" s="27"/>
      <c r="O147" s="28" t="str">
        <f>IF(D147="", "", IF(COUNTIF(リスト!$B$2:$D$31, D147)&gt;=1, "光熱費", ""))</f>
        <v/>
      </c>
      <c r="P147" s="26"/>
      <c r="Q147" s="26"/>
      <c r="R147" s="26"/>
      <c r="S147" s="26"/>
      <c r="T147" s="26"/>
      <c r="U147" s="26"/>
      <c r="V147" s="26"/>
      <c r="W147" s="26"/>
      <c r="X147" s="26"/>
      <c r="Y147" s="29">
        <f t="shared" si="25"/>
        <v>0</v>
      </c>
      <c r="Z147" s="30">
        <f t="shared" si="26"/>
        <v>0</v>
      </c>
      <c r="AA147" s="28" t="str">
        <f>IF(D147="", "", VLOOKUP(D147, リスト!$B$2:$D$31, 3, FALSE))</f>
        <v/>
      </c>
      <c r="AB147" s="26"/>
      <c r="AC147" s="26"/>
      <c r="AD147" s="26"/>
      <c r="AE147" s="26"/>
      <c r="AF147" s="26"/>
      <c r="AG147" s="26"/>
      <c r="AH147" s="26"/>
      <c r="AI147" s="26"/>
      <c r="AJ147" s="26"/>
      <c r="AK147" s="29">
        <f t="shared" si="27"/>
        <v>0</v>
      </c>
      <c r="AL147" s="30">
        <f t="shared" si="28"/>
        <v>0</v>
      </c>
      <c r="AM147" s="31">
        <f t="shared" si="22"/>
        <v>0</v>
      </c>
      <c r="AN147" s="32">
        <f t="shared" si="22"/>
        <v>0</v>
      </c>
      <c r="AO147" s="33"/>
      <c r="AP147" s="34"/>
      <c r="AQ147" s="34"/>
      <c r="AR147" s="33"/>
      <c r="AS147" s="26"/>
      <c r="AT147" s="26"/>
      <c r="AU147" s="33"/>
      <c r="AV147" s="26"/>
      <c r="AW147" s="40"/>
      <c r="AX147" s="36" t="str">
        <f>IFERROR(VLOOKUP(D147,リスト!$B$2:$E$18,4, FALSE), "")</f>
        <v/>
      </c>
      <c r="AY147" s="37" t="str">
        <f t="shared" si="23"/>
        <v/>
      </c>
      <c r="AZ147" s="38" t="str" cm="1">
        <f t="array" ref="AZ147">IF(ISBLANK(D147),"",IF(ISNUMBER(MATCH(D147,リスト!$B$19:$B$31,0)),IF(COUNTIF(F147:N147,"〇")&gt;1,"error",INDEX(リスト!$B$19:$M$31,MATCH(D147,リスト!$B$19:$B$31,0),IF(COUNTIF(F147:N147,"〇")=0,4,MATCH("〇",F147:N147,0)+3))),AX147*AY147))</f>
        <v/>
      </c>
      <c r="BA147" s="39">
        <f t="shared" si="24"/>
        <v>0</v>
      </c>
      <c r="BB147" s="39">
        <f t="shared" si="29"/>
        <v>0</v>
      </c>
      <c r="BC147" s="39">
        <f t="shared" si="30"/>
        <v>0</v>
      </c>
      <c r="BD147" s="39">
        <f t="shared" si="31"/>
        <v>0</v>
      </c>
      <c r="BE147" s="39">
        <f t="shared" si="32"/>
        <v>0</v>
      </c>
    </row>
    <row r="148" spans="2:57" ht="30" customHeight="1" x14ac:dyDescent="0.2">
      <c r="B148" s="43">
        <v>140</v>
      </c>
      <c r="C148" s="24"/>
      <c r="D148" s="24"/>
      <c r="E148" s="25"/>
      <c r="F148" s="26"/>
      <c r="G148" s="26"/>
      <c r="H148" s="26"/>
      <c r="I148" s="26"/>
      <c r="J148" s="26"/>
      <c r="K148" s="26"/>
      <c r="L148" s="26"/>
      <c r="M148" s="26"/>
      <c r="N148" s="27"/>
      <c r="O148" s="28" t="str">
        <f>IF(D148="", "", IF(COUNTIF(リスト!$B$2:$D$31, D148)&gt;=1, "光熱費", ""))</f>
        <v/>
      </c>
      <c r="P148" s="26"/>
      <c r="Q148" s="26"/>
      <c r="R148" s="26"/>
      <c r="S148" s="26"/>
      <c r="T148" s="26"/>
      <c r="U148" s="26"/>
      <c r="V148" s="26"/>
      <c r="W148" s="26"/>
      <c r="X148" s="26"/>
      <c r="Y148" s="29">
        <f t="shared" si="25"/>
        <v>0</v>
      </c>
      <c r="Z148" s="30">
        <f t="shared" si="26"/>
        <v>0</v>
      </c>
      <c r="AA148" s="28" t="str">
        <f>IF(D148="", "", VLOOKUP(D148, リスト!$B$2:$D$31, 3, FALSE))</f>
        <v/>
      </c>
      <c r="AB148" s="26"/>
      <c r="AC148" s="26"/>
      <c r="AD148" s="26"/>
      <c r="AE148" s="26"/>
      <c r="AF148" s="26"/>
      <c r="AG148" s="26"/>
      <c r="AH148" s="26"/>
      <c r="AI148" s="26"/>
      <c r="AJ148" s="26"/>
      <c r="AK148" s="29">
        <f t="shared" si="27"/>
        <v>0</v>
      </c>
      <c r="AL148" s="30">
        <f t="shared" si="28"/>
        <v>0</v>
      </c>
      <c r="AM148" s="31">
        <f t="shared" si="22"/>
        <v>0</v>
      </c>
      <c r="AN148" s="32">
        <f t="shared" si="22"/>
        <v>0</v>
      </c>
      <c r="AO148" s="33"/>
      <c r="AP148" s="34"/>
      <c r="AQ148" s="34"/>
      <c r="AR148" s="33"/>
      <c r="AS148" s="26"/>
      <c r="AT148" s="26"/>
      <c r="AU148" s="33"/>
      <c r="AV148" s="26"/>
      <c r="AW148" s="40"/>
      <c r="AX148" s="36" t="str">
        <f>IFERROR(VLOOKUP(D148,リスト!$B$2:$E$18,4, FALSE), "")</f>
        <v/>
      </c>
      <c r="AY148" s="37" t="str">
        <f t="shared" si="23"/>
        <v/>
      </c>
      <c r="AZ148" s="38" t="str" cm="1">
        <f t="array" ref="AZ148">IF(ISBLANK(D148),"",IF(ISNUMBER(MATCH(D148,リスト!$B$19:$B$31,0)),IF(COUNTIF(F148:N148,"〇")&gt;1,"error",INDEX(リスト!$B$19:$M$31,MATCH(D148,リスト!$B$19:$B$31,0),IF(COUNTIF(F148:N148,"〇")=0,4,MATCH("〇",F148:N148,0)+3))),AX148*AY148))</f>
        <v/>
      </c>
      <c r="BA148" s="39">
        <f t="shared" si="24"/>
        <v>0</v>
      </c>
      <c r="BB148" s="39">
        <f t="shared" si="29"/>
        <v>0</v>
      </c>
      <c r="BC148" s="39">
        <f t="shared" si="30"/>
        <v>0</v>
      </c>
      <c r="BD148" s="39">
        <f t="shared" si="31"/>
        <v>0</v>
      </c>
      <c r="BE148" s="39">
        <f t="shared" si="32"/>
        <v>0</v>
      </c>
    </row>
    <row r="149" spans="2:57" ht="30" customHeight="1" x14ac:dyDescent="0.2">
      <c r="B149" s="43">
        <v>141</v>
      </c>
      <c r="C149" s="24"/>
      <c r="D149" s="24"/>
      <c r="E149" s="25"/>
      <c r="F149" s="26"/>
      <c r="G149" s="26"/>
      <c r="H149" s="26"/>
      <c r="I149" s="26"/>
      <c r="J149" s="26"/>
      <c r="K149" s="26"/>
      <c r="L149" s="26"/>
      <c r="M149" s="26"/>
      <c r="N149" s="27"/>
      <c r="O149" s="28" t="str">
        <f>IF(D149="", "", IF(COUNTIF(リスト!$B$2:$D$31, D149)&gt;=1, "光熱費", ""))</f>
        <v/>
      </c>
      <c r="P149" s="26"/>
      <c r="Q149" s="26"/>
      <c r="R149" s="26"/>
      <c r="S149" s="26"/>
      <c r="T149" s="26"/>
      <c r="U149" s="26"/>
      <c r="V149" s="26"/>
      <c r="W149" s="26"/>
      <c r="X149" s="26"/>
      <c r="Y149" s="29">
        <f t="shared" si="25"/>
        <v>0</v>
      </c>
      <c r="Z149" s="30">
        <f t="shared" si="26"/>
        <v>0</v>
      </c>
      <c r="AA149" s="28" t="str">
        <f>IF(D149="", "", VLOOKUP(D149, リスト!$B$2:$D$31, 3, FALSE))</f>
        <v/>
      </c>
      <c r="AB149" s="26"/>
      <c r="AC149" s="26"/>
      <c r="AD149" s="26"/>
      <c r="AE149" s="26"/>
      <c r="AF149" s="26"/>
      <c r="AG149" s="26"/>
      <c r="AH149" s="26"/>
      <c r="AI149" s="26"/>
      <c r="AJ149" s="26"/>
      <c r="AK149" s="29">
        <f t="shared" si="27"/>
        <v>0</v>
      </c>
      <c r="AL149" s="30">
        <f t="shared" si="28"/>
        <v>0</v>
      </c>
      <c r="AM149" s="31">
        <f t="shared" si="22"/>
        <v>0</v>
      </c>
      <c r="AN149" s="32">
        <f t="shared" si="22"/>
        <v>0</v>
      </c>
      <c r="AO149" s="33"/>
      <c r="AP149" s="34"/>
      <c r="AQ149" s="34"/>
      <c r="AR149" s="33"/>
      <c r="AS149" s="26"/>
      <c r="AT149" s="26"/>
      <c r="AU149" s="33"/>
      <c r="AV149" s="26"/>
      <c r="AW149" s="40"/>
      <c r="AX149" s="36" t="str">
        <f>IFERROR(VLOOKUP(D149,リスト!$B$2:$E$18,4, FALSE), "")</f>
        <v/>
      </c>
      <c r="AY149" s="37" t="str">
        <f t="shared" si="23"/>
        <v/>
      </c>
      <c r="AZ149" s="38" t="str" cm="1">
        <f t="array" ref="AZ149">IF(ISBLANK(D149),"",IF(ISNUMBER(MATCH(D149,リスト!$B$19:$B$31,0)),IF(COUNTIF(F149:N149,"〇")&gt;1,"error",INDEX(リスト!$B$19:$M$31,MATCH(D149,リスト!$B$19:$B$31,0),IF(COUNTIF(F149:N149,"〇")=0,4,MATCH("〇",F149:N149,0)+3))),AX149*AY149))</f>
        <v/>
      </c>
      <c r="BA149" s="39">
        <f t="shared" si="24"/>
        <v>0</v>
      </c>
      <c r="BB149" s="39">
        <f t="shared" si="29"/>
        <v>0</v>
      </c>
      <c r="BC149" s="39">
        <f t="shared" si="30"/>
        <v>0</v>
      </c>
      <c r="BD149" s="39">
        <f t="shared" si="31"/>
        <v>0</v>
      </c>
      <c r="BE149" s="39">
        <f t="shared" si="32"/>
        <v>0</v>
      </c>
    </row>
    <row r="150" spans="2:57" ht="30" customHeight="1" x14ac:dyDescent="0.2">
      <c r="B150" s="43">
        <v>142</v>
      </c>
      <c r="C150" s="24"/>
      <c r="D150" s="24"/>
      <c r="E150" s="25"/>
      <c r="F150" s="26"/>
      <c r="G150" s="26"/>
      <c r="H150" s="26"/>
      <c r="I150" s="26"/>
      <c r="J150" s="26"/>
      <c r="K150" s="26"/>
      <c r="L150" s="26"/>
      <c r="M150" s="26"/>
      <c r="N150" s="27"/>
      <c r="O150" s="28" t="str">
        <f>IF(D150="", "", IF(COUNTIF(リスト!$B$2:$D$31, D150)&gt;=1, "光熱費", ""))</f>
        <v/>
      </c>
      <c r="P150" s="26"/>
      <c r="Q150" s="26"/>
      <c r="R150" s="26"/>
      <c r="S150" s="26"/>
      <c r="T150" s="26"/>
      <c r="U150" s="26"/>
      <c r="V150" s="26"/>
      <c r="W150" s="26"/>
      <c r="X150" s="26"/>
      <c r="Y150" s="29">
        <f t="shared" si="25"/>
        <v>0</v>
      </c>
      <c r="Z150" s="30">
        <f t="shared" si="26"/>
        <v>0</v>
      </c>
      <c r="AA150" s="28" t="str">
        <f>IF(D150="", "", VLOOKUP(D150, リスト!$B$2:$D$31, 3, FALSE))</f>
        <v/>
      </c>
      <c r="AB150" s="26"/>
      <c r="AC150" s="26"/>
      <c r="AD150" s="26"/>
      <c r="AE150" s="26"/>
      <c r="AF150" s="26"/>
      <c r="AG150" s="26"/>
      <c r="AH150" s="26"/>
      <c r="AI150" s="26"/>
      <c r="AJ150" s="26"/>
      <c r="AK150" s="29">
        <f t="shared" si="27"/>
        <v>0</v>
      </c>
      <c r="AL150" s="30">
        <f t="shared" si="28"/>
        <v>0</v>
      </c>
      <c r="AM150" s="31">
        <f t="shared" si="22"/>
        <v>0</v>
      </c>
      <c r="AN150" s="32">
        <f t="shared" si="22"/>
        <v>0</v>
      </c>
      <c r="AO150" s="33"/>
      <c r="AP150" s="34"/>
      <c r="AQ150" s="34"/>
      <c r="AR150" s="33"/>
      <c r="AS150" s="26"/>
      <c r="AT150" s="26"/>
      <c r="AU150" s="33"/>
      <c r="AV150" s="26"/>
      <c r="AW150" s="40"/>
      <c r="AX150" s="36" t="str">
        <f>IFERROR(VLOOKUP(D150,リスト!$B$2:$E$18,4, FALSE), "")</f>
        <v/>
      </c>
      <c r="AY150" s="37" t="str">
        <f t="shared" si="23"/>
        <v/>
      </c>
      <c r="AZ150" s="38" t="str" cm="1">
        <f t="array" ref="AZ150">IF(ISBLANK(D150),"",IF(ISNUMBER(MATCH(D150,リスト!$B$19:$B$31,0)),IF(COUNTIF(F150:N150,"〇")&gt;1,"error",INDEX(リスト!$B$19:$M$31,MATCH(D150,リスト!$B$19:$B$31,0),IF(COUNTIF(F150:N150,"〇")=0,4,MATCH("〇",F150:N150,0)+3))),AX150*AY150))</f>
        <v/>
      </c>
      <c r="BA150" s="39">
        <f t="shared" si="24"/>
        <v>0</v>
      </c>
      <c r="BB150" s="39">
        <f t="shared" si="29"/>
        <v>0</v>
      </c>
      <c r="BC150" s="39">
        <f t="shared" si="30"/>
        <v>0</v>
      </c>
      <c r="BD150" s="39">
        <f t="shared" si="31"/>
        <v>0</v>
      </c>
      <c r="BE150" s="39">
        <f t="shared" si="32"/>
        <v>0</v>
      </c>
    </row>
    <row r="151" spans="2:57" ht="30" customHeight="1" x14ac:dyDescent="0.2">
      <c r="B151" s="43">
        <v>143</v>
      </c>
      <c r="C151" s="24"/>
      <c r="D151" s="24"/>
      <c r="E151" s="25"/>
      <c r="F151" s="26"/>
      <c r="G151" s="26"/>
      <c r="H151" s="26"/>
      <c r="I151" s="26"/>
      <c r="J151" s="26"/>
      <c r="K151" s="26"/>
      <c r="L151" s="26"/>
      <c r="M151" s="26"/>
      <c r="N151" s="27"/>
      <c r="O151" s="28" t="str">
        <f>IF(D151="", "", IF(COUNTIF(リスト!$B$2:$D$31, D151)&gt;=1, "光熱費", ""))</f>
        <v/>
      </c>
      <c r="P151" s="26"/>
      <c r="Q151" s="26"/>
      <c r="R151" s="26"/>
      <c r="S151" s="26"/>
      <c r="T151" s="26"/>
      <c r="U151" s="26"/>
      <c r="V151" s="26"/>
      <c r="W151" s="26"/>
      <c r="X151" s="26"/>
      <c r="Y151" s="29">
        <f t="shared" si="25"/>
        <v>0</v>
      </c>
      <c r="Z151" s="30">
        <f t="shared" si="26"/>
        <v>0</v>
      </c>
      <c r="AA151" s="28" t="str">
        <f>IF(D151="", "", VLOOKUP(D151, リスト!$B$2:$D$31, 3, FALSE))</f>
        <v/>
      </c>
      <c r="AB151" s="26"/>
      <c r="AC151" s="26"/>
      <c r="AD151" s="26"/>
      <c r="AE151" s="26"/>
      <c r="AF151" s="26"/>
      <c r="AG151" s="26"/>
      <c r="AH151" s="26"/>
      <c r="AI151" s="26"/>
      <c r="AJ151" s="26"/>
      <c r="AK151" s="29">
        <f t="shared" si="27"/>
        <v>0</v>
      </c>
      <c r="AL151" s="30">
        <f t="shared" si="28"/>
        <v>0</v>
      </c>
      <c r="AM151" s="31">
        <f t="shared" si="22"/>
        <v>0</v>
      </c>
      <c r="AN151" s="32">
        <f t="shared" si="22"/>
        <v>0</v>
      </c>
      <c r="AO151" s="33"/>
      <c r="AP151" s="34"/>
      <c r="AQ151" s="34"/>
      <c r="AR151" s="33"/>
      <c r="AS151" s="26"/>
      <c r="AT151" s="26"/>
      <c r="AU151" s="33"/>
      <c r="AV151" s="26"/>
      <c r="AW151" s="40"/>
      <c r="AX151" s="36" t="str">
        <f>IFERROR(VLOOKUP(D151,リスト!$B$2:$E$18,4, FALSE), "")</f>
        <v/>
      </c>
      <c r="AY151" s="37" t="str">
        <f t="shared" si="23"/>
        <v/>
      </c>
      <c r="AZ151" s="38" t="str" cm="1">
        <f t="array" ref="AZ151">IF(ISBLANK(D151),"",IF(ISNUMBER(MATCH(D151,リスト!$B$19:$B$31,0)),IF(COUNTIF(F151:N151,"〇")&gt;1,"error",INDEX(リスト!$B$19:$M$31,MATCH(D151,リスト!$B$19:$B$31,0),IF(COUNTIF(F151:N151,"〇")=0,4,MATCH("〇",F151:N151,0)+3))),AX151*AY151))</f>
        <v/>
      </c>
      <c r="BA151" s="39">
        <f t="shared" si="24"/>
        <v>0</v>
      </c>
      <c r="BB151" s="39">
        <f t="shared" si="29"/>
        <v>0</v>
      </c>
      <c r="BC151" s="39">
        <f t="shared" si="30"/>
        <v>0</v>
      </c>
      <c r="BD151" s="39">
        <f t="shared" si="31"/>
        <v>0</v>
      </c>
      <c r="BE151" s="39">
        <f t="shared" si="32"/>
        <v>0</v>
      </c>
    </row>
    <row r="152" spans="2:57" ht="30" customHeight="1" x14ac:dyDescent="0.2">
      <c r="B152" s="43">
        <v>144</v>
      </c>
      <c r="C152" s="24"/>
      <c r="D152" s="24"/>
      <c r="E152" s="25"/>
      <c r="F152" s="26"/>
      <c r="G152" s="26"/>
      <c r="H152" s="26"/>
      <c r="I152" s="26"/>
      <c r="J152" s="26"/>
      <c r="K152" s="26"/>
      <c r="L152" s="26"/>
      <c r="M152" s="26"/>
      <c r="N152" s="27"/>
      <c r="O152" s="28" t="str">
        <f>IF(D152="", "", IF(COUNTIF(リスト!$B$2:$D$31, D152)&gt;=1, "光熱費", ""))</f>
        <v/>
      </c>
      <c r="P152" s="26"/>
      <c r="Q152" s="26"/>
      <c r="R152" s="26"/>
      <c r="S152" s="26"/>
      <c r="T152" s="26"/>
      <c r="U152" s="26"/>
      <c r="V152" s="26"/>
      <c r="W152" s="26"/>
      <c r="X152" s="26"/>
      <c r="Y152" s="29">
        <f t="shared" si="25"/>
        <v>0</v>
      </c>
      <c r="Z152" s="30">
        <f t="shared" si="26"/>
        <v>0</v>
      </c>
      <c r="AA152" s="28" t="str">
        <f>IF(D152="", "", VLOOKUP(D152, リスト!$B$2:$D$31, 3, FALSE))</f>
        <v/>
      </c>
      <c r="AB152" s="26"/>
      <c r="AC152" s="26"/>
      <c r="AD152" s="26"/>
      <c r="AE152" s="26"/>
      <c r="AF152" s="26"/>
      <c r="AG152" s="26"/>
      <c r="AH152" s="26"/>
      <c r="AI152" s="26"/>
      <c r="AJ152" s="26"/>
      <c r="AK152" s="29">
        <f t="shared" si="27"/>
        <v>0</v>
      </c>
      <c r="AL152" s="30">
        <f t="shared" si="28"/>
        <v>0</v>
      </c>
      <c r="AM152" s="31">
        <f t="shared" si="22"/>
        <v>0</v>
      </c>
      <c r="AN152" s="32">
        <f t="shared" si="22"/>
        <v>0</v>
      </c>
      <c r="AO152" s="33"/>
      <c r="AP152" s="34"/>
      <c r="AQ152" s="34"/>
      <c r="AR152" s="33"/>
      <c r="AS152" s="26"/>
      <c r="AT152" s="26"/>
      <c r="AU152" s="33"/>
      <c r="AV152" s="26"/>
      <c r="AW152" s="40"/>
      <c r="AX152" s="36" t="str">
        <f>IFERROR(VLOOKUP(D152,リスト!$B$2:$E$18,4, FALSE), "")</f>
        <v/>
      </c>
      <c r="AY152" s="37" t="str">
        <f t="shared" si="23"/>
        <v/>
      </c>
      <c r="AZ152" s="38" t="str" cm="1">
        <f t="array" ref="AZ152">IF(ISBLANK(D152),"",IF(ISNUMBER(MATCH(D152,リスト!$B$19:$B$31,0)),IF(COUNTIF(F152:N152,"〇")&gt;1,"error",INDEX(リスト!$B$19:$M$31,MATCH(D152,リスト!$B$19:$B$31,0),IF(COUNTIF(F152:N152,"〇")=0,4,MATCH("〇",F152:N152,0)+3))),AX152*AY152))</f>
        <v/>
      </c>
      <c r="BA152" s="39">
        <f t="shared" si="24"/>
        <v>0</v>
      </c>
      <c r="BB152" s="39">
        <f t="shared" si="29"/>
        <v>0</v>
      </c>
      <c r="BC152" s="39">
        <f t="shared" si="30"/>
        <v>0</v>
      </c>
      <c r="BD152" s="39">
        <f t="shared" si="31"/>
        <v>0</v>
      </c>
      <c r="BE152" s="39">
        <f t="shared" si="32"/>
        <v>0</v>
      </c>
    </row>
    <row r="153" spans="2:57" ht="30" customHeight="1" x14ac:dyDescent="0.2">
      <c r="B153" s="43">
        <v>145</v>
      </c>
      <c r="C153" s="24"/>
      <c r="D153" s="24"/>
      <c r="E153" s="25"/>
      <c r="F153" s="26"/>
      <c r="G153" s="26"/>
      <c r="H153" s="26"/>
      <c r="I153" s="26"/>
      <c r="J153" s="26"/>
      <c r="K153" s="26"/>
      <c r="L153" s="26"/>
      <c r="M153" s="26"/>
      <c r="N153" s="27"/>
      <c r="O153" s="28" t="str">
        <f>IF(D153="", "", IF(COUNTIF(リスト!$B$2:$D$31, D153)&gt;=1, "光熱費", ""))</f>
        <v/>
      </c>
      <c r="P153" s="26"/>
      <c r="Q153" s="26"/>
      <c r="R153" s="26"/>
      <c r="S153" s="26"/>
      <c r="T153" s="26"/>
      <c r="U153" s="26"/>
      <c r="V153" s="26"/>
      <c r="W153" s="26"/>
      <c r="X153" s="26"/>
      <c r="Y153" s="29">
        <f t="shared" si="25"/>
        <v>0</v>
      </c>
      <c r="Z153" s="30">
        <f t="shared" si="26"/>
        <v>0</v>
      </c>
      <c r="AA153" s="28" t="str">
        <f>IF(D153="", "", VLOOKUP(D153, リスト!$B$2:$D$31, 3, FALSE))</f>
        <v/>
      </c>
      <c r="AB153" s="26"/>
      <c r="AC153" s="26"/>
      <c r="AD153" s="26"/>
      <c r="AE153" s="26"/>
      <c r="AF153" s="26"/>
      <c r="AG153" s="26"/>
      <c r="AH153" s="26"/>
      <c r="AI153" s="26"/>
      <c r="AJ153" s="26"/>
      <c r="AK153" s="29">
        <f t="shared" si="27"/>
        <v>0</v>
      </c>
      <c r="AL153" s="30">
        <f t="shared" si="28"/>
        <v>0</v>
      </c>
      <c r="AM153" s="31">
        <f t="shared" si="22"/>
        <v>0</v>
      </c>
      <c r="AN153" s="32">
        <f t="shared" si="22"/>
        <v>0</v>
      </c>
      <c r="AO153" s="33"/>
      <c r="AP153" s="34"/>
      <c r="AQ153" s="34"/>
      <c r="AR153" s="33"/>
      <c r="AS153" s="26"/>
      <c r="AT153" s="26"/>
      <c r="AU153" s="33"/>
      <c r="AV153" s="26"/>
      <c r="AW153" s="40"/>
      <c r="AX153" s="36" t="str">
        <f>IFERROR(VLOOKUP(D153,リスト!$B$2:$E$18,4, FALSE), "")</f>
        <v/>
      </c>
      <c r="AY153" s="37" t="str">
        <f t="shared" si="23"/>
        <v/>
      </c>
      <c r="AZ153" s="38" t="str" cm="1">
        <f t="array" ref="AZ153">IF(ISBLANK(D153),"",IF(ISNUMBER(MATCH(D153,リスト!$B$19:$B$31,0)),IF(COUNTIF(F153:N153,"〇")&gt;1,"error",INDEX(リスト!$B$19:$M$31,MATCH(D153,リスト!$B$19:$B$31,0),IF(COUNTIF(F153:N153,"〇")=0,4,MATCH("〇",F153:N153,0)+3))),AX153*AY153))</f>
        <v/>
      </c>
      <c r="BA153" s="39">
        <f t="shared" si="24"/>
        <v>0</v>
      </c>
      <c r="BB153" s="39">
        <f t="shared" si="29"/>
        <v>0</v>
      </c>
      <c r="BC153" s="39">
        <f t="shared" si="30"/>
        <v>0</v>
      </c>
      <c r="BD153" s="39">
        <f t="shared" si="31"/>
        <v>0</v>
      </c>
      <c r="BE153" s="39">
        <f t="shared" si="32"/>
        <v>0</v>
      </c>
    </row>
    <row r="154" spans="2:57" ht="30" customHeight="1" x14ac:dyDescent="0.2">
      <c r="B154" s="43">
        <v>146</v>
      </c>
      <c r="C154" s="24"/>
      <c r="D154" s="24"/>
      <c r="E154" s="25"/>
      <c r="F154" s="26"/>
      <c r="G154" s="26"/>
      <c r="H154" s="26"/>
      <c r="I154" s="26"/>
      <c r="J154" s="26"/>
      <c r="K154" s="26"/>
      <c r="L154" s="26"/>
      <c r="M154" s="26"/>
      <c r="N154" s="27"/>
      <c r="O154" s="28" t="str">
        <f>IF(D154="", "", IF(COUNTIF(リスト!$B$2:$D$31, D154)&gt;=1, "光熱費", ""))</f>
        <v/>
      </c>
      <c r="P154" s="26"/>
      <c r="Q154" s="26"/>
      <c r="R154" s="26"/>
      <c r="S154" s="26"/>
      <c r="T154" s="26"/>
      <c r="U154" s="26"/>
      <c r="V154" s="26"/>
      <c r="W154" s="26"/>
      <c r="X154" s="26"/>
      <c r="Y154" s="29">
        <f t="shared" si="25"/>
        <v>0</v>
      </c>
      <c r="Z154" s="30">
        <f t="shared" si="26"/>
        <v>0</v>
      </c>
      <c r="AA154" s="28" t="str">
        <f>IF(D154="", "", VLOOKUP(D154, リスト!$B$2:$D$31, 3, FALSE))</f>
        <v/>
      </c>
      <c r="AB154" s="26"/>
      <c r="AC154" s="26"/>
      <c r="AD154" s="26"/>
      <c r="AE154" s="26"/>
      <c r="AF154" s="26"/>
      <c r="AG154" s="26"/>
      <c r="AH154" s="26"/>
      <c r="AI154" s="26"/>
      <c r="AJ154" s="26"/>
      <c r="AK154" s="29">
        <f t="shared" si="27"/>
        <v>0</v>
      </c>
      <c r="AL154" s="30">
        <f t="shared" si="28"/>
        <v>0</v>
      </c>
      <c r="AM154" s="31">
        <f t="shared" ref="AM154:AN195" si="33">SUM(Y154,AK154)</f>
        <v>0</v>
      </c>
      <c r="AN154" s="32">
        <f t="shared" si="33"/>
        <v>0</v>
      </c>
      <c r="AO154" s="33"/>
      <c r="AP154" s="34"/>
      <c r="AQ154" s="34"/>
      <c r="AR154" s="33"/>
      <c r="AS154" s="26"/>
      <c r="AT154" s="26"/>
      <c r="AU154" s="33"/>
      <c r="AV154" s="26"/>
      <c r="AW154" s="40"/>
      <c r="AX154" s="36" t="str">
        <f>IFERROR(VLOOKUP(D154,リスト!$B$2:$E$18,4, FALSE), "")</f>
        <v/>
      </c>
      <c r="AY154" s="37" t="str">
        <f t="shared" si="23"/>
        <v/>
      </c>
      <c r="AZ154" s="38" t="str" cm="1">
        <f t="array" ref="AZ154">IF(ISBLANK(D154),"",IF(ISNUMBER(MATCH(D154,リスト!$B$19:$B$31,0)),IF(COUNTIF(F154:N154,"〇")&gt;1,"error",INDEX(リスト!$B$19:$M$31,MATCH(D154,リスト!$B$19:$B$31,0),IF(COUNTIF(F154:N154,"〇")=0,4,MATCH("〇",F154:N154,0)+3))),AX154*AY154))</f>
        <v/>
      </c>
      <c r="BA154" s="39">
        <f t="shared" si="24"/>
        <v>0</v>
      </c>
      <c r="BB154" s="39">
        <f t="shared" si="29"/>
        <v>0</v>
      </c>
      <c r="BC154" s="39">
        <f t="shared" si="30"/>
        <v>0</v>
      </c>
      <c r="BD154" s="39">
        <f t="shared" si="31"/>
        <v>0</v>
      </c>
      <c r="BE154" s="39">
        <f t="shared" si="32"/>
        <v>0</v>
      </c>
    </row>
    <row r="155" spans="2:57" ht="30" customHeight="1" x14ac:dyDescent="0.2">
      <c r="B155" s="43">
        <v>147</v>
      </c>
      <c r="C155" s="24"/>
      <c r="D155" s="24"/>
      <c r="E155" s="25"/>
      <c r="F155" s="26"/>
      <c r="G155" s="26"/>
      <c r="H155" s="26"/>
      <c r="I155" s="26"/>
      <c r="J155" s="26"/>
      <c r="K155" s="26"/>
      <c r="L155" s="26"/>
      <c r="M155" s="26"/>
      <c r="N155" s="27"/>
      <c r="O155" s="28" t="str">
        <f>IF(D155="", "", IF(COUNTIF(リスト!$B$2:$D$31, D155)&gt;=1, "光熱費", ""))</f>
        <v/>
      </c>
      <c r="P155" s="26"/>
      <c r="Q155" s="26"/>
      <c r="R155" s="26"/>
      <c r="S155" s="26"/>
      <c r="T155" s="26"/>
      <c r="U155" s="26"/>
      <c r="V155" s="26"/>
      <c r="W155" s="26"/>
      <c r="X155" s="26"/>
      <c r="Y155" s="29">
        <f t="shared" si="25"/>
        <v>0</v>
      </c>
      <c r="Z155" s="30">
        <f t="shared" si="26"/>
        <v>0</v>
      </c>
      <c r="AA155" s="28" t="str">
        <f>IF(D155="", "", VLOOKUP(D155, リスト!$B$2:$D$31, 3, FALSE))</f>
        <v/>
      </c>
      <c r="AB155" s="26"/>
      <c r="AC155" s="26"/>
      <c r="AD155" s="26"/>
      <c r="AE155" s="26"/>
      <c r="AF155" s="26"/>
      <c r="AG155" s="26"/>
      <c r="AH155" s="26"/>
      <c r="AI155" s="26"/>
      <c r="AJ155" s="26"/>
      <c r="AK155" s="29">
        <f t="shared" si="27"/>
        <v>0</v>
      </c>
      <c r="AL155" s="30">
        <f t="shared" si="28"/>
        <v>0</v>
      </c>
      <c r="AM155" s="31">
        <f t="shared" si="33"/>
        <v>0</v>
      </c>
      <c r="AN155" s="32">
        <f t="shared" si="33"/>
        <v>0</v>
      </c>
      <c r="AO155" s="33"/>
      <c r="AP155" s="34"/>
      <c r="AQ155" s="34"/>
      <c r="AR155" s="33"/>
      <c r="AS155" s="26"/>
      <c r="AT155" s="26"/>
      <c r="AU155" s="33"/>
      <c r="AV155" s="26"/>
      <c r="AW155" s="40"/>
      <c r="AX155" s="36" t="str">
        <f>IFERROR(VLOOKUP(D155,リスト!$B$2:$E$18,4, FALSE), "")</f>
        <v/>
      </c>
      <c r="AY155" s="37" t="str">
        <f t="shared" si="23"/>
        <v/>
      </c>
      <c r="AZ155" s="38" t="str" cm="1">
        <f t="array" ref="AZ155">IF(ISBLANK(D155),"",IF(ISNUMBER(MATCH(D155,リスト!$B$19:$B$31,0)),IF(COUNTIF(F155:N155,"〇")&gt;1,"error",INDEX(リスト!$B$19:$M$31,MATCH(D155,リスト!$B$19:$B$31,0),IF(COUNTIF(F155:N155,"〇")=0,4,MATCH("〇",F155:N155,0)+3))),AX155*AY155))</f>
        <v/>
      </c>
      <c r="BA155" s="39">
        <f t="shared" si="24"/>
        <v>0</v>
      </c>
      <c r="BB155" s="39">
        <f t="shared" si="29"/>
        <v>0</v>
      </c>
      <c r="BC155" s="39">
        <f t="shared" si="30"/>
        <v>0</v>
      </c>
      <c r="BD155" s="39">
        <f t="shared" si="31"/>
        <v>0</v>
      </c>
      <c r="BE155" s="39">
        <f t="shared" si="32"/>
        <v>0</v>
      </c>
    </row>
    <row r="156" spans="2:57" ht="30" customHeight="1" x14ac:dyDescent="0.2">
      <c r="B156" s="43">
        <v>148</v>
      </c>
      <c r="C156" s="24"/>
      <c r="D156" s="24"/>
      <c r="E156" s="25"/>
      <c r="F156" s="26"/>
      <c r="G156" s="26"/>
      <c r="H156" s="26"/>
      <c r="I156" s="26"/>
      <c r="J156" s="26"/>
      <c r="K156" s="26"/>
      <c r="L156" s="26"/>
      <c r="M156" s="26"/>
      <c r="N156" s="27"/>
      <c r="O156" s="28" t="str">
        <f>IF(D156="", "", IF(COUNTIF(リスト!$B$2:$D$31, D156)&gt;=1, "光熱費", ""))</f>
        <v/>
      </c>
      <c r="P156" s="26"/>
      <c r="Q156" s="26"/>
      <c r="R156" s="26"/>
      <c r="S156" s="26"/>
      <c r="T156" s="26"/>
      <c r="U156" s="26"/>
      <c r="V156" s="26"/>
      <c r="W156" s="26"/>
      <c r="X156" s="26"/>
      <c r="Y156" s="29">
        <f t="shared" si="25"/>
        <v>0</v>
      </c>
      <c r="Z156" s="30">
        <f t="shared" si="26"/>
        <v>0</v>
      </c>
      <c r="AA156" s="28" t="str">
        <f>IF(D156="", "", VLOOKUP(D156, リスト!$B$2:$D$31, 3, FALSE))</f>
        <v/>
      </c>
      <c r="AB156" s="26"/>
      <c r="AC156" s="26"/>
      <c r="AD156" s="26"/>
      <c r="AE156" s="26"/>
      <c r="AF156" s="26"/>
      <c r="AG156" s="26"/>
      <c r="AH156" s="26"/>
      <c r="AI156" s="26"/>
      <c r="AJ156" s="26"/>
      <c r="AK156" s="29">
        <f t="shared" si="27"/>
        <v>0</v>
      </c>
      <c r="AL156" s="30">
        <f t="shared" si="28"/>
        <v>0</v>
      </c>
      <c r="AM156" s="31">
        <f t="shared" si="33"/>
        <v>0</v>
      </c>
      <c r="AN156" s="32">
        <f t="shared" si="33"/>
        <v>0</v>
      </c>
      <c r="AO156" s="33"/>
      <c r="AP156" s="34"/>
      <c r="AQ156" s="34"/>
      <c r="AR156" s="33"/>
      <c r="AS156" s="26"/>
      <c r="AT156" s="26"/>
      <c r="AU156" s="33"/>
      <c r="AV156" s="26"/>
      <c r="AW156" s="40"/>
      <c r="AX156" s="36" t="str">
        <f>IFERROR(VLOOKUP(D156,リスト!$B$2:$E$18,4, FALSE), "")</f>
        <v/>
      </c>
      <c r="AY156" s="37" t="str">
        <f t="shared" si="23"/>
        <v/>
      </c>
      <c r="AZ156" s="38" t="str" cm="1">
        <f t="array" ref="AZ156">IF(ISBLANK(D156),"",IF(ISNUMBER(MATCH(D156,リスト!$B$19:$B$31,0)),IF(COUNTIF(F156:N156,"〇")&gt;1,"error",INDEX(リスト!$B$19:$M$31,MATCH(D156,リスト!$B$19:$B$31,0),IF(COUNTIF(F156:N156,"〇")=0,4,MATCH("〇",F156:N156,0)+3))),AX156*AY156))</f>
        <v/>
      </c>
      <c r="BA156" s="39">
        <f t="shared" si="24"/>
        <v>0</v>
      </c>
      <c r="BB156" s="39">
        <f t="shared" si="29"/>
        <v>0</v>
      </c>
      <c r="BC156" s="39">
        <f t="shared" si="30"/>
        <v>0</v>
      </c>
      <c r="BD156" s="39">
        <f t="shared" si="31"/>
        <v>0</v>
      </c>
      <c r="BE156" s="39">
        <f t="shared" si="32"/>
        <v>0</v>
      </c>
    </row>
    <row r="157" spans="2:57" ht="30" customHeight="1" x14ac:dyDescent="0.2">
      <c r="B157" s="43">
        <v>149</v>
      </c>
      <c r="C157" s="24"/>
      <c r="D157" s="24"/>
      <c r="E157" s="25"/>
      <c r="F157" s="26"/>
      <c r="G157" s="26"/>
      <c r="H157" s="26"/>
      <c r="I157" s="26"/>
      <c r="J157" s="26"/>
      <c r="K157" s="26"/>
      <c r="L157" s="26"/>
      <c r="M157" s="26"/>
      <c r="N157" s="27"/>
      <c r="O157" s="28" t="str">
        <f>IF(D157="", "", IF(COUNTIF(リスト!$B$2:$D$31, D157)&gt;=1, "光熱費", ""))</f>
        <v/>
      </c>
      <c r="P157" s="26"/>
      <c r="Q157" s="26"/>
      <c r="R157" s="26"/>
      <c r="S157" s="26"/>
      <c r="T157" s="26"/>
      <c r="U157" s="26"/>
      <c r="V157" s="26"/>
      <c r="W157" s="26"/>
      <c r="X157" s="26"/>
      <c r="Y157" s="29">
        <f t="shared" si="25"/>
        <v>0</v>
      </c>
      <c r="Z157" s="30">
        <f t="shared" si="26"/>
        <v>0</v>
      </c>
      <c r="AA157" s="28" t="str">
        <f>IF(D157="", "", VLOOKUP(D157, リスト!$B$2:$D$31, 3, FALSE))</f>
        <v/>
      </c>
      <c r="AB157" s="26"/>
      <c r="AC157" s="26"/>
      <c r="AD157" s="26"/>
      <c r="AE157" s="26"/>
      <c r="AF157" s="26"/>
      <c r="AG157" s="26"/>
      <c r="AH157" s="26"/>
      <c r="AI157" s="26"/>
      <c r="AJ157" s="26"/>
      <c r="AK157" s="29">
        <f t="shared" si="27"/>
        <v>0</v>
      </c>
      <c r="AL157" s="30">
        <f t="shared" si="28"/>
        <v>0</v>
      </c>
      <c r="AM157" s="31">
        <f t="shared" si="33"/>
        <v>0</v>
      </c>
      <c r="AN157" s="32">
        <f t="shared" si="33"/>
        <v>0</v>
      </c>
      <c r="AO157" s="33"/>
      <c r="AP157" s="34"/>
      <c r="AQ157" s="34"/>
      <c r="AR157" s="33"/>
      <c r="AS157" s="26"/>
      <c r="AT157" s="26"/>
      <c r="AU157" s="33"/>
      <c r="AV157" s="26"/>
      <c r="AW157" s="40"/>
      <c r="AX157" s="36" t="str">
        <f>IFERROR(VLOOKUP(D157,リスト!$B$2:$E$18,4, FALSE), "")</f>
        <v/>
      </c>
      <c r="AY157" s="37" t="str">
        <f t="shared" si="23"/>
        <v/>
      </c>
      <c r="AZ157" s="38" t="str" cm="1">
        <f t="array" ref="AZ157">IF(ISBLANK(D157),"",IF(ISNUMBER(MATCH(D157,リスト!$B$19:$B$31,0)),IF(COUNTIF(F157:N157,"〇")&gt;1,"error",INDEX(リスト!$B$19:$M$31,MATCH(D157,リスト!$B$19:$B$31,0),IF(COUNTIF(F157:N157,"〇")=0,4,MATCH("〇",F157:N157,0)+3))),AX157*AY157))</f>
        <v/>
      </c>
      <c r="BA157" s="39">
        <f t="shared" si="24"/>
        <v>0</v>
      </c>
      <c r="BB157" s="39">
        <f t="shared" si="29"/>
        <v>0</v>
      </c>
      <c r="BC157" s="39">
        <f t="shared" si="30"/>
        <v>0</v>
      </c>
      <c r="BD157" s="39">
        <f t="shared" si="31"/>
        <v>0</v>
      </c>
      <c r="BE157" s="39">
        <f t="shared" si="32"/>
        <v>0</v>
      </c>
    </row>
    <row r="158" spans="2:57" ht="30" customHeight="1" x14ac:dyDescent="0.2">
      <c r="B158" s="43">
        <v>150</v>
      </c>
      <c r="C158" s="24"/>
      <c r="D158" s="24"/>
      <c r="E158" s="25"/>
      <c r="F158" s="26"/>
      <c r="G158" s="26"/>
      <c r="H158" s="26"/>
      <c r="I158" s="26"/>
      <c r="J158" s="26"/>
      <c r="K158" s="26"/>
      <c r="L158" s="26"/>
      <c r="M158" s="26"/>
      <c r="N158" s="27"/>
      <c r="O158" s="28" t="str">
        <f>IF(D158="", "", IF(COUNTIF(リスト!$B$2:$D$31, D158)&gt;=1, "光熱費", ""))</f>
        <v/>
      </c>
      <c r="P158" s="26"/>
      <c r="Q158" s="26"/>
      <c r="R158" s="26"/>
      <c r="S158" s="26"/>
      <c r="T158" s="26"/>
      <c r="U158" s="26"/>
      <c r="V158" s="26"/>
      <c r="W158" s="26"/>
      <c r="X158" s="26"/>
      <c r="Y158" s="29">
        <f t="shared" si="25"/>
        <v>0</v>
      </c>
      <c r="Z158" s="30">
        <f t="shared" si="26"/>
        <v>0</v>
      </c>
      <c r="AA158" s="28" t="str">
        <f>IF(D158="", "", VLOOKUP(D158, リスト!$B$2:$D$31, 3, FALSE))</f>
        <v/>
      </c>
      <c r="AB158" s="26"/>
      <c r="AC158" s="26"/>
      <c r="AD158" s="26"/>
      <c r="AE158" s="26"/>
      <c r="AF158" s="26"/>
      <c r="AG158" s="26"/>
      <c r="AH158" s="26"/>
      <c r="AI158" s="26"/>
      <c r="AJ158" s="26"/>
      <c r="AK158" s="29">
        <f t="shared" si="27"/>
        <v>0</v>
      </c>
      <c r="AL158" s="30">
        <f t="shared" si="28"/>
        <v>0</v>
      </c>
      <c r="AM158" s="31">
        <f t="shared" si="33"/>
        <v>0</v>
      </c>
      <c r="AN158" s="32">
        <f t="shared" si="33"/>
        <v>0</v>
      </c>
      <c r="AO158" s="33"/>
      <c r="AP158" s="34"/>
      <c r="AQ158" s="34"/>
      <c r="AR158" s="33"/>
      <c r="AS158" s="26"/>
      <c r="AT158" s="26"/>
      <c r="AU158" s="33"/>
      <c r="AV158" s="26"/>
      <c r="AW158" s="40"/>
      <c r="AX158" s="36" t="str">
        <f>IFERROR(VLOOKUP(D158,リスト!$B$2:$E$18,4, FALSE), "")</f>
        <v/>
      </c>
      <c r="AY158" s="37" t="str">
        <f t="shared" si="23"/>
        <v/>
      </c>
      <c r="AZ158" s="38" t="str" cm="1">
        <f t="array" ref="AZ158">IF(ISBLANK(D158),"",IF(ISNUMBER(MATCH(D158,リスト!$B$19:$B$31,0)),IF(COUNTIF(F158:N158,"〇")&gt;1,"error",INDEX(リスト!$B$19:$M$31,MATCH(D158,リスト!$B$19:$B$31,0),IF(COUNTIF(F158:N158,"〇")=0,4,MATCH("〇",F158:N158,0)+3))),AX158*AY158))</f>
        <v/>
      </c>
      <c r="BA158" s="39">
        <f t="shared" si="24"/>
        <v>0</v>
      </c>
      <c r="BB158" s="39">
        <f t="shared" si="29"/>
        <v>0</v>
      </c>
      <c r="BC158" s="39">
        <f t="shared" si="30"/>
        <v>0</v>
      </c>
      <c r="BD158" s="39">
        <f t="shared" si="31"/>
        <v>0</v>
      </c>
      <c r="BE158" s="39">
        <f t="shared" si="32"/>
        <v>0</v>
      </c>
    </row>
    <row r="159" spans="2:57" ht="30" customHeight="1" x14ac:dyDescent="0.2">
      <c r="B159" s="43">
        <v>151</v>
      </c>
      <c r="C159" s="24"/>
      <c r="D159" s="24"/>
      <c r="E159" s="25"/>
      <c r="F159" s="26"/>
      <c r="G159" s="26"/>
      <c r="H159" s="26"/>
      <c r="I159" s="26"/>
      <c r="J159" s="26"/>
      <c r="K159" s="26"/>
      <c r="L159" s="26"/>
      <c r="M159" s="26"/>
      <c r="N159" s="27"/>
      <c r="O159" s="28" t="str">
        <f>IF(D159="", "", IF(COUNTIF(リスト!$B$2:$D$31, D159)&gt;=1, "光熱費", ""))</f>
        <v/>
      </c>
      <c r="P159" s="26"/>
      <c r="Q159" s="26"/>
      <c r="R159" s="26"/>
      <c r="S159" s="26"/>
      <c r="T159" s="26"/>
      <c r="U159" s="26"/>
      <c r="V159" s="26"/>
      <c r="W159" s="26"/>
      <c r="X159" s="26"/>
      <c r="Y159" s="29">
        <f t="shared" si="25"/>
        <v>0</v>
      </c>
      <c r="Z159" s="30">
        <f t="shared" si="26"/>
        <v>0</v>
      </c>
      <c r="AA159" s="28" t="str">
        <f>IF(D159="", "", VLOOKUP(D159, リスト!$B$2:$D$31, 3, FALSE))</f>
        <v/>
      </c>
      <c r="AB159" s="26"/>
      <c r="AC159" s="26"/>
      <c r="AD159" s="26"/>
      <c r="AE159" s="26"/>
      <c r="AF159" s="26"/>
      <c r="AG159" s="26"/>
      <c r="AH159" s="26"/>
      <c r="AI159" s="26"/>
      <c r="AJ159" s="26"/>
      <c r="AK159" s="29">
        <f t="shared" si="27"/>
        <v>0</v>
      </c>
      <c r="AL159" s="30">
        <f t="shared" si="28"/>
        <v>0</v>
      </c>
      <c r="AM159" s="31">
        <f t="shared" si="33"/>
        <v>0</v>
      </c>
      <c r="AN159" s="32">
        <f t="shared" si="33"/>
        <v>0</v>
      </c>
      <c r="AO159" s="33"/>
      <c r="AP159" s="34"/>
      <c r="AQ159" s="34"/>
      <c r="AR159" s="33"/>
      <c r="AS159" s="26"/>
      <c r="AT159" s="26"/>
      <c r="AU159" s="33"/>
      <c r="AV159" s="26"/>
      <c r="AW159" s="40"/>
      <c r="AX159" s="36" t="str">
        <f>IFERROR(VLOOKUP(D159,リスト!$B$2:$E$18,4, FALSE), "")</f>
        <v/>
      </c>
      <c r="AY159" s="37" t="str">
        <f t="shared" si="23"/>
        <v/>
      </c>
      <c r="AZ159" s="38" t="str" cm="1">
        <f t="array" ref="AZ159">IF(ISBLANK(D159),"",IF(ISNUMBER(MATCH(D159,リスト!$B$19:$B$31,0)),IF(COUNTIF(F159:N159,"〇")&gt;1,"error",INDEX(リスト!$B$19:$M$31,MATCH(D159,リスト!$B$19:$B$31,0),IF(COUNTIF(F159:N159,"〇")=0,4,MATCH("〇",F159:N159,0)+3))),AX159*AY159))</f>
        <v/>
      </c>
      <c r="BA159" s="39">
        <f t="shared" si="24"/>
        <v>0</v>
      </c>
      <c r="BB159" s="39">
        <f t="shared" si="29"/>
        <v>0</v>
      </c>
      <c r="BC159" s="39">
        <f t="shared" si="30"/>
        <v>0</v>
      </c>
      <c r="BD159" s="39">
        <f t="shared" si="31"/>
        <v>0</v>
      </c>
      <c r="BE159" s="39">
        <f t="shared" si="32"/>
        <v>0</v>
      </c>
    </row>
    <row r="160" spans="2:57" ht="30" customHeight="1" x14ac:dyDescent="0.2">
      <c r="B160" s="43">
        <v>152</v>
      </c>
      <c r="C160" s="24"/>
      <c r="D160" s="24"/>
      <c r="E160" s="25"/>
      <c r="F160" s="26"/>
      <c r="G160" s="26"/>
      <c r="H160" s="26"/>
      <c r="I160" s="26"/>
      <c r="J160" s="26"/>
      <c r="K160" s="26"/>
      <c r="L160" s="26"/>
      <c r="M160" s="26"/>
      <c r="N160" s="27"/>
      <c r="O160" s="28" t="str">
        <f>IF(D160="", "", IF(COUNTIF(リスト!$B$2:$D$31, D160)&gt;=1, "光熱費", ""))</f>
        <v/>
      </c>
      <c r="P160" s="26"/>
      <c r="Q160" s="26"/>
      <c r="R160" s="26"/>
      <c r="S160" s="26"/>
      <c r="T160" s="26"/>
      <c r="U160" s="26"/>
      <c r="V160" s="26"/>
      <c r="W160" s="26"/>
      <c r="X160" s="26"/>
      <c r="Y160" s="29">
        <f t="shared" si="25"/>
        <v>0</v>
      </c>
      <c r="Z160" s="30">
        <f t="shared" si="26"/>
        <v>0</v>
      </c>
      <c r="AA160" s="28" t="str">
        <f>IF(D160="", "", VLOOKUP(D160, リスト!$B$2:$D$31, 3, FALSE))</f>
        <v/>
      </c>
      <c r="AB160" s="26"/>
      <c r="AC160" s="26"/>
      <c r="AD160" s="26"/>
      <c r="AE160" s="26"/>
      <c r="AF160" s="26"/>
      <c r="AG160" s="26"/>
      <c r="AH160" s="26"/>
      <c r="AI160" s="26"/>
      <c r="AJ160" s="26"/>
      <c r="AK160" s="29">
        <f t="shared" si="27"/>
        <v>0</v>
      </c>
      <c r="AL160" s="30">
        <f t="shared" si="28"/>
        <v>0</v>
      </c>
      <c r="AM160" s="31">
        <f t="shared" si="33"/>
        <v>0</v>
      </c>
      <c r="AN160" s="32">
        <f t="shared" si="33"/>
        <v>0</v>
      </c>
      <c r="AO160" s="33"/>
      <c r="AP160" s="34"/>
      <c r="AQ160" s="34"/>
      <c r="AR160" s="33"/>
      <c r="AS160" s="26"/>
      <c r="AT160" s="26"/>
      <c r="AU160" s="33"/>
      <c r="AV160" s="26"/>
      <c r="AW160" s="40"/>
      <c r="AX160" s="36" t="str">
        <f>IFERROR(VLOOKUP(D160,リスト!$B$2:$E$18,4, FALSE), "")</f>
        <v/>
      </c>
      <c r="AY160" s="37" t="str">
        <f t="shared" si="23"/>
        <v/>
      </c>
      <c r="AZ160" s="38" t="str" cm="1">
        <f t="array" ref="AZ160">IF(ISBLANK(D160),"",IF(ISNUMBER(MATCH(D160,リスト!$B$19:$B$31,0)),IF(COUNTIF(F160:N160,"〇")&gt;1,"error",INDEX(リスト!$B$19:$M$31,MATCH(D160,リスト!$B$19:$B$31,0),IF(COUNTIF(F160:N160,"〇")=0,4,MATCH("〇",F160:N160,0)+3))),AX160*AY160))</f>
        <v/>
      </c>
      <c r="BA160" s="39">
        <f t="shared" si="24"/>
        <v>0</v>
      </c>
      <c r="BB160" s="39">
        <f t="shared" si="29"/>
        <v>0</v>
      </c>
      <c r="BC160" s="39">
        <f t="shared" si="30"/>
        <v>0</v>
      </c>
      <c r="BD160" s="39">
        <f t="shared" si="31"/>
        <v>0</v>
      </c>
      <c r="BE160" s="39">
        <f t="shared" si="32"/>
        <v>0</v>
      </c>
    </row>
    <row r="161" spans="2:57" ht="30" customHeight="1" x14ac:dyDescent="0.2">
      <c r="B161" s="43">
        <v>153</v>
      </c>
      <c r="C161" s="24"/>
      <c r="D161" s="24"/>
      <c r="E161" s="25"/>
      <c r="F161" s="26"/>
      <c r="G161" s="26"/>
      <c r="H161" s="26"/>
      <c r="I161" s="26"/>
      <c r="J161" s="26"/>
      <c r="K161" s="26"/>
      <c r="L161" s="26"/>
      <c r="M161" s="26"/>
      <c r="N161" s="27"/>
      <c r="O161" s="28" t="str">
        <f>IF(D161="", "", IF(COUNTIF(リスト!$B$2:$D$31, D161)&gt;=1, "光熱費", ""))</f>
        <v/>
      </c>
      <c r="P161" s="26"/>
      <c r="Q161" s="26"/>
      <c r="R161" s="26"/>
      <c r="S161" s="26"/>
      <c r="T161" s="26"/>
      <c r="U161" s="26"/>
      <c r="V161" s="26"/>
      <c r="W161" s="26"/>
      <c r="X161" s="26"/>
      <c r="Y161" s="29">
        <f t="shared" si="25"/>
        <v>0</v>
      </c>
      <c r="Z161" s="30">
        <f t="shared" si="26"/>
        <v>0</v>
      </c>
      <c r="AA161" s="28" t="str">
        <f>IF(D161="", "", VLOOKUP(D161, リスト!$B$2:$D$31, 3, FALSE))</f>
        <v/>
      </c>
      <c r="AB161" s="26"/>
      <c r="AC161" s="26"/>
      <c r="AD161" s="26"/>
      <c r="AE161" s="26"/>
      <c r="AF161" s="26"/>
      <c r="AG161" s="26"/>
      <c r="AH161" s="26"/>
      <c r="AI161" s="26"/>
      <c r="AJ161" s="26"/>
      <c r="AK161" s="29">
        <f t="shared" si="27"/>
        <v>0</v>
      </c>
      <c r="AL161" s="30">
        <f t="shared" si="28"/>
        <v>0</v>
      </c>
      <c r="AM161" s="31">
        <f t="shared" si="33"/>
        <v>0</v>
      </c>
      <c r="AN161" s="32">
        <f t="shared" si="33"/>
        <v>0</v>
      </c>
      <c r="AO161" s="33"/>
      <c r="AP161" s="34"/>
      <c r="AQ161" s="34"/>
      <c r="AR161" s="33"/>
      <c r="AS161" s="26"/>
      <c r="AT161" s="26"/>
      <c r="AU161" s="33"/>
      <c r="AV161" s="26"/>
      <c r="AW161" s="40"/>
      <c r="AX161" s="36" t="str">
        <f>IFERROR(VLOOKUP(D161,リスト!$B$2:$E$18,4, FALSE), "")</f>
        <v/>
      </c>
      <c r="AY161" s="37" t="str">
        <f t="shared" si="23"/>
        <v/>
      </c>
      <c r="AZ161" s="38" t="str" cm="1">
        <f t="array" ref="AZ161">IF(ISBLANK(D161),"",IF(ISNUMBER(MATCH(D161,リスト!$B$19:$B$31,0)),IF(COUNTIF(F161:N161,"〇")&gt;1,"error",INDEX(リスト!$B$19:$M$31,MATCH(D161,リスト!$B$19:$B$31,0),IF(COUNTIF(F161:N161,"〇")=0,4,MATCH("〇",F161:N161,0)+3))),AX161*AY161))</f>
        <v/>
      </c>
      <c r="BA161" s="39">
        <f t="shared" si="24"/>
        <v>0</v>
      </c>
      <c r="BB161" s="39">
        <f t="shared" si="29"/>
        <v>0</v>
      </c>
      <c r="BC161" s="39">
        <f t="shared" si="30"/>
        <v>0</v>
      </c>
      <c r="BD161" s="39">
        <f t="shared" si="31"/>
        <v>0</v>
      </c>
      <c r="BE161" s="39">
        <f t="shared" si="32"/>
        <v>0</v>
      </c>
    </row>
    <row r="162" spans="2:57" ht="30" customHeight="1" x14ac:dyDescent="0.2">
      <c r="B162" s="43">
        <v>154</v>
      </c>
      <c r="C162" s="24"/>
      <c r="D162" s="24"/>
      <c r="E162" s="25"/>
      <c r="F162" s="26"/>
      <c r="G162" s="26"/>
      <c r="H162" s="26"/>
      <c r="I162" s="26"/>
      <c r="J162" s="26"/>
      <c r="K162" s="26"/>
      <c r="L162" s="26"/>
      <c r="M162" s="26"/>
      <c r="N162" s="27"/>
      <c r="O162" s="28" t="str">
        <f>IF(D162="", "", IF(COUNTIF(リスト!$B$2:$D$31, D162)&gt;=1, "光熱費", ""))</f>
        <v/>
      </c>
      <c r="P162" s="26"/>
      <c r="Q162" s="26"/>
      <c r="R162" s="26"/>
      <c r="S162" s="26"/>
      <c r="T162" s="26"/>
      <c r="U162" s="26"/>
      <c r="V162" s="26"/>
      <c r="W162" s="26"/>
      <c r="X162" s="26"/>
      <c r="Y162" s="29">
        <f t="shared" si="25"/>
        <v>0</v>
      </c>
      <c r="Z162" s="30">
        <f t="shared" si="26"/>
        <v>0</v>
      </c>
      <c r="AA162" s="28" t="str">
        <f>IF(D162="", "", VLOOKUP(D162, リスト!$B$2:$D$31, 3, FALSE))</f>
        <v/>
      </c>
      <c r="AB162" s="26"/>
      <c r="AC162" s="26"/>
      <c r="AD162" s="26"/>
      <c r="AE162" s="26"/>
      <c r="AF162" s="26"/>
      <c r="AG162" s="26"/>
      <c r="AH162" s="26"/>
      <c r="AI162" s="26"/>
      <c r="AJ162" s="26"/>
      <c r="AK162" s="29">
        <f t="shared" si="27"/>
        <v>0</v>
      </c>
      <c r="AL162" s="30">
        <f t="shared" si="28"/>
        <v>0</v>
      </c>
      <c r="AM162" s="31">
        <f t="shared" si="33"/>
        <v>0</v>
      </c>
      <c r="AN162" s="32">
        <f t="shared" si="33"/>
        <v>0</v>
      </c>
      <c r="AO162" s="33"/>
      <c r="AP162" s="34"/>
      <c r="AQ162" s="34"/>
      <c r="AR162" s="33"/>
      <c r="AS162" s="26"/>
      <c r="AT162" s="26"/>
      <c r="AU162" s="33"/>
      <c r="AV162" s="26"/>
      <c r="AW162" s="40"/>
      <c r="AX162" s="36" t="str">
        <f>IFERROR(VLOOKUP(D162,リスト!$B$2:$E$18,4, FALSE), "")</f>
        <v/>
      </c>
      <c r="AY162" s="37" t="str">
        <f t="shared" si="23"/>
        <v/>
      </c>
      <c r="AZ162" s="38" t="str" cm="1">
        <f t="array" ref="AZ162">IF(ISBLANK(D162),"",IF(ISNUMBER(MATCH(D162,リスト!$B$19:$B$31,0)),IF(COUNTIF(F162:N162,"〇")&gt;1,"error",INDEX(リスト!$B$19:$M$31,MATCH(D162,リスト!$B$19:$B$31,0),IF(COUNTIF(F162:N162,"〇")=0,4,MATCH("〇",F162:N162,0)+3))),AX162*AY162))</f>
        <v/>
      </c>
      <c r="BA162" s="39">
        <f t="shared" si="24"/>
        <v>0</v>
      </c>
      <c r="BB162" s="39">
        <f t="shared" si="29"/>
        <v>0</v>
      </c>
      <c r="BC162" s="39">
        <f t="shared" si="30"/>
        <v>0</v>
      </c>
      <c r="BD162" s="39">
        <f t="shared" si="31"/>
        <v>0</v>
      </c>
      <c r="BE162" s="39">
        <f t="shared" si="32"/>
        <v>0</v>
      </c>
    </row>
    <row r="163" spans="2:57" ht="30" customHeight="1" x14ac:dyDescent="0.2">
      <c r="B163" s="43">
        <v>155</v>
      </c>
      <c r="C163" s="24"/>
      <c r="D163" s="24"/>
      <c r="E163" s="25"/>
      <c r="F163" s="26"/>
      <c r="G163" s="26"/>
      <c r="H163" s="26"/>
      <c r="I163" s="26"/>
      <c r="J163" s="26"/>
      <c r="K163" s="26"/>
      <c r="L163" s="26"/>
      <c r="M163" s="26"/>
      <c r="N163" s="27"/>
      <c r="O163" s="28" t="str">
        <f>IF(D163="", "", IF(COUNTIF(リスト!$B$2:$D$31, D163)&gt;=1, "光熱費", ""))</f>
        <v/>
      </c>
      <c r="P163" s="26"/>
      <c r="Q163" s="26"/>
      <c r="R163" s="26"/>
      <c r="S163" s="26"/>
      <c r="T163" s="26"/>
      <c r="U163" s="26"/>
      <c r="V163" s="26"/>
      <c r="W163" s="26"/>
      <c r="X163" s="26"/>
      <c r="Y163" s="29">
        <f t="shared" si="25"/>
        <v>0</v>
      </c>
      <c r="Z163" s="30">
        <f t="shared" si="26"/>
        <v>0</v>
      </c>
      <c r="AA163" s="28" t="str">
        <f>IF(D163="", "", VLOOKUP(D163, リスト!$B$2:$D$31, 3, FALSE))</f>
        <v/>
      </c>
      <c r="AB163" s="26"/>
      <c r="AC163" s="26"/>
      <c r="AD163" s="26"/>
      <c r="AE163" s="26"/>
      <c r="AF163" s="26"/>
      <c r="AG163" s="26"/>
      <c r="AH163" s="26"/>
      <c r="AI163" s="26"/>
      <c r="AJ163" s="26"/>
      <c r="AK163" s="29">
        <f t="shared" si="27"/>
        <v>0</v>
      </c>
      <c r="AL163" s="30">
        <f t="shared" si="28"/>
        <v>0</v>
      </c>
      <c r="AM163" s="31">
        <f t="shared" si="33"/>
        <v>0</v>
      </c>
      <c r="AN163" s="32">
        <f t="shared" si="33"/>
        <v>0</v>
      </c>
      <c r="AO163" s="33"/>
      <c r="AP163" s="34"/>
      <c r="AQ163" s="34"/>
      <c r="AR163" s="33"/>
      <c r="AS163" s="26"/>
      <c r="AT163" s="26"/>
      <c r="AU163" s="33"/>
      <c r="AV163" s="26"/>
      <c r="AW163" s="40"/>
      <c r="AX163" s="36" t="str">
        <f>IFERROR(VLOOKUP(D163,リスト!$B$2:$E$18,4, FALSE), "")</f>
        <v/>
      </c>
      <c r="AY163" s="37" t="str">
        <f t="shared" si="23"/>
        <v/>
      </c>
      <c r="AZ163" s="38" t="str" cm="1">
        <f t="array" ref="AZ163">IF(ISBLANK(D163),"",IF(ISNUMBER(MATCH(D163,リスト!$B$19:$B$31,0)),IF(COUNTIF(F163:N163,"〇")&gt;1,"error",INDEX(リスト!$B$19:$M$31,MATCH(D163,リスト!$B$19:$B$31,0),IF(COUNTIF(F163:N163,"〇")=0,4,MATCH("〇",F163:N163,0)+3))),AX163*AY163))</f>
        <v/>
      </c>
      <c r="BA163" s="39">
        <f t="shared" si="24"/>
        <v>0</v>
      </c>
      <c r="BB163" s="39">
        <f t="shared" si="29"/>
        <v>0</v>
      </c>
      <c r="BC163" s="39">
        <f t="shared" si="30"/>
        <v>0</v>
      </c>
      <c r="BD163" s="39">
        <f t="shared" si="31"/>
        <v>0</v>
      </c>
      <c r="BE163" s="39">
        <f t="shared" si="32"/>
        <v>0</v>
      </c>
    </row>
    <row r="164" spans="2:57" ht="30" customHeight="1" x14ac:dyDescent="0.2">
      <c r="B164" s="43">
        <v>156</v>
      </c>
      <c r="C164" s="24"/>
      <c r="D164" s="24"/>
      <c r="E164" s="25"/>
      <c r="F164" s="26"/>
      <c r="G164" s="26"/>
      <c r="H164" s="26"/>
      <c r="I164" s="26"/>
      <c r="J164" s="26"/>
      <c r="K164" s="26"/>
      <c r="L164" s="26"/>
      <c r="M164" s="26"/>
      <c r="N164" s="27"/>
      <c r="O164" s="28" t="str">
        <f>IF(D164="", "", IF(COUNTIF(リスト!$B$2:$D$31, D164)&gt;=1, "光熱費", ""))</f>
        <v/>
      </c>
      <c r="P164" s="26"/>
      <c r="Q164" s="26"/>
      <c r="R164" s="26"/>
      <c r="S164" s="26"/>
      <c r="T164" s="26"/>
      <c r="U164" s="26"/>
      <c r="V164" s="26"/>
      <c r="W164" s="26"/>
      <c r="X164" s="26"/>
      <c r="Y164" s="29">
        <f t="shared" si="25"/>
        <v>0</v>
      </c>
      <c r="Z164" s="30">
        <f t="shared" si="26"/>
        <v>0</v>
      </c>
      <c r="AA164" s="28" t="str">
        <f>IF(D164="", "", VLOOKUP(D164, リスト!$B$2:$D$31, 3, FALSE))</f>
        <v/>
      </c>
      <c r="AB164" s="26"/>
      <c r="AC164" s="26"/>
      <c r="AD164" s="26"/>
      <c r="AE164" s="26"/>
      <c r="AF164" s="26"/>
      <c r="AG164" s="26"/>
      <c r="AH164" s="26"/>
      <c r="AI164" s="26"/>
      <c r="AJ164" s="26"/>
      <c r="AK164" s="29">
        <f t="shared" si="27"/>
        <v>0</v>
      </c>
      <c r="AL164" s="30">
        <f t="shared" si="28"/>
        <v>0</v>
      </c>
      <c r="AM164" s="31">
        <f t="shared" si="33"/>
        <v>0</v>
      </c>
      <c r="AN164" s="32">
        <f t="shared" si="33"/>
        <v>0</v>
      </c>
      <c r="AO164" s="33"/>
      <c r="AP164" s="34"/>
      <c r="AQ164" s="34"/>
      <c r="AR164" s="33"/>
      <c r="AS164" s="26"/>
      <c r="AT164" s="26"/>
      <c r="AU164" s="33"/>
      <c r="AV164" s="26"/>
      <c r="AW164" s="40"/>
      <c r="AX164" s="36" t="str">
        <f>IFERROR(VLOOKUP(D164,リスト!$B$2:$E$18,4, FALSE), "")</f>
        <v/>
      </c>
      <c r="AY164" s="37" t="str">
        <f t="shared" si="23"/>
        <v/>
      </c>
      <c r="AZ164" s="38" t="str" cm="1">
        <f t="array" ref="AZ164">IF(ISBLANK(D164),"",IF(ISNUMBER(MATCH(D164,リスト!$B$19:$B$31,0)),IF(COUNTIF(F164:N164,"〇")&gt;1,"error",INDEX(リスト!$B$19:$M$31,MATCH(D164,リスト!$B$19:$B$31,0),IF(COUNTIF(F164:N164,"〇")=0,4,MATCH("〇",F164:N164,0)+3))),AX164*AY164))</f>
        <v/>
      </c>
      <c r="BA164" s="39">
        <f t="shared" si="24"/>
        <v>0</v>
      </c>
      <c r="BB164" s="39">
        <f t="shared" si="29"/>
        <v>0</v>
      </c>
      <c r="BC164" s="39">
        <f t="shared" si="30"/>
        <v>0</v>
      </c>
      <c r="BD164" s="39">
        <f t="shared" si="31"/>
        <v>0</v>
      </c>
      <c r="BE164" s="39">
        <f t="shared" si="32"/>
        <v>0</v>
      </c>
    </row>
    <row r="165" spans="2:57" ht="30" customHeight="1" x14ac:dyDescent="0.2">
      <c r="B165" s="43">
        <v>157</v>
      </c>
      <c r="C165" s="24"/>
      <c r="D165" s="24"/>
      <c r="E165" s="25"/>
      <c r="F165" s="26"/>
      <c r="G165" s="26"/>
      <c r="H165" s="26"/>
      <c r="I165" s="26"/>
      <c r="J165" s="26"/>
      <c r="K165" s="26"/>
      <c r="L165" s="26"/>
      <c r="M165" s="26"/>
      <c r="N165" s="27"/>
      <c r="O165" s="28" t="str">
        <f>IF(D165="", "", IF(COUNTIF(リスト!$B$2:$D$31, D165)&gt;=1, "光熱費", ""))</f>
        <v/>
      </c>
      <c r="P165" s="26"/>
      <c r="Q165" s="26"/>
      <c r="R165" s="26"/>
      <c r="S165" s="26"/>
      <c r="T165" s="26"/>
      <c r="U165" s="26"/>
      <c r="V165" s="26"/>
      <c r="W165" s="26"/>
      <c r="X165" s="26"/>
      <c r="Y165" s="29">
        <f t="shared" si="25"/>
        <v>0</v>
      </c>
      <c r="Z165" s="30">
        <f t="shared" si="26"/>
        <v>0</v>
      </c>
      <c r="AA165" s="28" t="str">
        <f>IF(D165="", "", VLOOKUP(D165, リスト!$B$2:$D$31, 3, FALSE))</f>
        <v/>
      </c>
      <c r="AB165" s="26"/>
      <c r="AC165" s="26"/>
      <c r="AD165" s="26"/>
      <c r="AE165" s="26"/>
      <c r="AF165" s="26"/>
      <c r="AG165" s="26"/>
      <c r="AH165" s="26"/>
      <c r="AI165" s="26"/>
      <c r="AJ165" s="26"/>
      <c r="AK165" s="29">
        <f t="shared" si="27"/>
        <v>0</v>
      </c>
      <c r="AL165" s="30">
        <f t="shared" si="28"/>
        <v>0</v>
      </c>
      <c r="AM165" s="31">
        <f t="shared" si="33"/>
        <v>0</v>
      </c>
      <c r="AN165" s="32">
        <f t="shared" si="33"/>
        <v>0</v>
      </c>
      <c r="AO165" s="33"/>
      <c r="AP165" s="34"/>
      <c r="AQ165" s="34"/>
      <c r="AR165" s="33"/>
      <c r="AS165" s="26"/>
      <c r="AT165" s="26"/>
      <c r="AU165" s="33"/>
      <c r="AV165" s="26"/>
      <c r="AW165" s="40"/>
      <c r="AX165" s="36" t="str">
        <f>IFERROR(VLOOKUP(D165,リスト!$B$2:$E$18,4, FALSE), "")</f>
        <v/>
      </c>
      <c r="AY165" s="37" t="str">
        <f t="shared" si="23"/>
        <v/>
      </c>
      <c r="AZ165" s="38" t="str" cm="1">
        <f t="array" ref="AZ165">IF(ISBLANK(D165),"",IF(ISNUMBER(MATCH(D165,リスト!$B$19:$B$31,0)),IF(COUNTIF(F165:N165,"〇")&gt;1,"error",INDEX(リスト!$B$19:$M$31,MATCH(D165,リスト!$B$19:$B$31,0),IF(COUNTIF(F165:N165,"〇")=0,4,MATCH("〇",F165:N165,0)+3))),AX165*AY165))</f>
        <v/>
      </c>
      <c r="BA165" s="39">
        <f t="shared" si="24"/>
        <v>0</v>
      </c>
      <c r="BB165" s="39">
        <f t="shared" si="29"/>
        <v>0</v>
      </c>
      <c r="BC165" s="39">
        <f t="shared" si="30"/>
        <v>0</v>
      </c>
      <c r="BD165" s="39">
        <f t="shared" si="31"/>
        <v>0</v>
      </c>
      <c r="BE165" s="39">
        <f t="shared" si="32"/>
        <v>0</v>
      </c>
    </row>
    <row r="166" spans="2:57" ht="30" customHeight="1" x14ac:dyDescent="0.2">
      <c r="B166" s="43">
        <v>158</v>
      </c>
      <c r="C166" s="24"/>
      <c r="D166" s="24"/>
      <c r="E166" s="25"/>
      <c r="F166" s="26"/>
      <c r="G166" s="26"/>
      <c r="H166" s="26"/>
      <c r="I166" s="26"/>
      <c r="J166" s="26"/>
      <c r="K166" s="26"/>
      <c r="L166" s="26"/>
      <c r="M166" s="26"/>
      <c r="N166" s="27"/>
      <c r="O166" s="28" t="str">
        <f>IF(D166="", "", IF(COUNTIF(リスト!$B$2:$D$31, D166)&gt;=1, "光熱費", ""))</f>
        <v/>
      </c>
      <c r="P166" s="26"/>
      <c r="Q166" s="26"/>
      <c r="R166" s="26"/>
      <c r="S166" s="26"/>
      <c r="T166" s="26"/>
      <c r="U166" s="26"/>
      <c r="V166" s="26"/>
      <c r="W166" s="26"/>
      <c r="X166" s="26"/>
      <c r="Y166" s="29">
        <f t="shared" si="25"/>
        <v>0</v>
      </c>
      <c r="Z166" s="30">
        <f t="shared" si="26"/>
        <v>0</v>
      </c>
      <c r="AA166" s="28" t="str">
        <f>IF(D166="", "", VLOOKUP(D166, リスト!$B$2:$D$31, 3, FALSE))</f>
        <v/>
      </c>
      <c r="AB166" s="26"/>
      <c r="AC166" s="26"/>
      <c r="AD166" s="26"/>
      <c r="AE166" s="26"/>
      <c r="AF166" s="26"/>
      <c r="AG166" s="26"/>
      <c r="AH166" s="26"/>
      <c r="AI166" s="26"/>
      <c r="AJ166" s="26"/>
      <c r="AK166" s="29">
        <f t="shared" si="27"/>
        <v>0</v>
      </c>
      <c r="AL166" s="30">
        <f t="shared" si="28"/>
        <v>0</v>
      </c>
      <c r="AM166" s="31">
        <f t="shared" si="33"/>
        <v>0</v>
      </c>
      <c r="AN166" s="32">
        <f t="shared" si="33"/>
        <v>0</v>
      </c>
      <c r="AO166" s="33"/>
      <c r="AP166" s="34"/>
      <c r="AQ166" s="34"/>
      <c r="AR166" s="33"/>
      <c r="AS166" s="26"/>
      <c r="AT166" s="26"/>
      <c r="AU166" s="33"/>
      <c r="AV166" s="26"/>
      <c r="AW166" s="40"/>
      <c r="AX166" s="36" t="str">
        <f>IFERROR(VLOOKUP(D166,リスト!$B$2:$E$18,4, FALSE), "")</f>
        <v/>
      </c>
      <c r="AY166" s="37" t="str">
        <f t="shared" si="23"/>
        <v/>
      </c>
      <c r="AZ166" s="38" t="str" cm="1">
        <f t="array" ref="AZ166">IF(ISBLANK(D166),"",IF(ISNUMBER(MATCH(D166,リスト!$B$19:$B$31,0)),IF(COUNTIF(F166:N166,"〇")&gt;1,"error",INDEX(リスト!$B$19:$M$31,MATCH(D166,リスト!$B$19:$B$31,0),IF(COUNTIF(F166:N166,"〇")=0,4,MATCH("〇",F166:N166,0)+3))),AX166*AY166))</f>
        <v/>
      </c>
      <c r="BA166" s="39">
        <f t="shared" si="24"/>
        <v>0</v>
      </c>
      <c r="BB166" s="39">
        <f t="shared" si="29"/>
        <v>0</v>
      </c>
      <c r="BC166" s="39">
        <f t="shared" si="30"/>
        <v>0</v>
      </c>
      <c r="BD166" s="39">
        <f t="shared" si="31"/>
        <v>0</v>
      </c>
      <c r="BE166" s="39">
        <f t="shared" si="32"/>
        <v>0</v>
      </c>
    </row>
    <row r="167" spans="2:57" ht="30" customHeight="1" x14ac:dyDescent="0.2">
      <c r="B167" s="43">
        <v>159</v>
      </c>
      <c r="C167" s="24"/>
      <c r="D167" s="24"/>
      <c r="E167" s="25"/>
      <c r="F167" s="26"/>
      <c r="G167" s="26"/>
      <c r="H167" s="26"/>
      <c r="I167" s="26"/>
      <c r="J167" s="26"/>
      <c r="K167" s="26"/>
      <c r="L167" s="26"/>
      <c r="M167" s="26"/>
      <c r="N167" s="27"/>
      <c r="O167" s="28" t="str">
        <f>IF(D167="", "", IF(COUNTIF(リスト!$B$2:$D$31, D167)&gt;=1, "光熱費", ""))</f>
        <v/>
      </c>
      <c r="P167" s="26"/>
      <c r="Q167" s="26"/>
      <c r="R167" s="26"/>
      <c r="S167" s="26"/>
      <c r="T167" s="26"/>
      <c r="U167" s="26"/>
      <c r="V167" s="26"/>
      <c r="W167" s="26"/>
      <c r="X167" s="26"/>
      <c r="Y167" s="29">
        <f t="shared" si="25"/>
        <v>0</v>
      </c>
      <c r="Z167" s="30">
        <f t="shared" si="26"/>
        <v>0</v>
      </c>
      <c r="AA167" s="28" t="str">
        <f>IF(D167="", "", VLOOKUP(D167, リスト!$B$2:$D$31, 3, FALSE))</f>
        <v/>
      </c>
      <c r="AB167" s="26"/>
      <c r="AC167" s="26"/>
      <c r="AD167" s="26"/>
      <c r="AE167" s="26"/>
      <c r="AF167" s="26"/>
      <c r="AG167" s="26"/>
      <c r="AH167" s="26"/>
      <c r="AI167" s="26"/>
      <c r="AJ167" s="26"/>
      <c r="AK167" s="29">
        <f t="shared" si="27"/>
        <v>0</v>
      </c>
      <c r="AL167" s="30">
        <f t="shared" si="28"/>
        <v>0</v>
      </c>
      <c r="AM167" s="31">
        <f t="shared" si="33"/>
        <v>0</v>
      </c>
      <c r="AN167" s="32">
        <f t="shared" si="33"/>
        <v>0</v>
      </c>
      <c r="AO167" s="33"/>
      <c r="AP167" s="34"/>
      <c r="AQ167" s="34"/>
      <c r="AR167" s="33"/>
      <c r="AS167" s="26"/>
      <c r="AT167" s="26"/>
      <c r="AU167" s="33"/>
      <c r="AV167" s="26"/>
      <c r="AW167" s="40"/>
      <c r="AX167" s="36" t="str">
        <f>IFERROR(VLOOKUP(D167,リスト!$B$2:$E$18,4, FALSE), "")</f>
        <v/>
      </c>
      <c r="AY167" s="37" t="str">
        <f t="shared" si="23"/>
        <v/>
      </c>
      <c r="AZ167" s="38" t="str" cm="1">
        <f t="array" ref="AZ167">IF(ISBLANK(D167),"",IF(ISNUMBER(MATCH(D167,リスト!$B$19:$B$31,0)),IF(COUNTIF(F167:N167,"〇")&gt;1,"error",INDEX(リスト!$B$19:$M$31,MATCH(D167,リスト!$B$19:$B$31,0),IF(COUNTIF(F167:N167,"〇")=0,4,MATCH("〇",F167:N167,0)+3))),AX167*AY167))</f>
        <v/>
      </c>
      <c r="BA167" s="39">
        <f t="shared" si="24"/>
        <v>0</v>
      </c>
      <c r="BB167" s="39">
        <f t="shared" si="29"/>
        <v>0</v>
      </c>
      <c r="BC167" s="39">
        <f t="shared" si="30"/>
        <v>0</v>
      </c>
      <c r="BD167" s="39">
        <f t="shared" si="31"/>
        <v>0</v>
      </c>
      <c r="BE167" s="39">
        <f t="shared" si="32"/>
        <v>0</v>
      </c>
    </row>
    <row r="168" spans="2:57" ht="30" customHeight="1" x14ac:dyDescent="0.2">
      <c r="B168" s="43">
        <v>160</v>
      </c>
      <c r="C168" s="24"/>
      <c r="D168" s="24"/>
      <c r="E168" s="25"/>
      <c r="F168" s="26"/>
      <c r="G168" s="26"/>
      <c r="H168" s="26"/>
      <c r="I168" s="26"/>
      <c r="J168" s="26"/>
      <c r="K168" s="26"/>
      <c r="L168" s="26"/>
      <c r="M168" s="26"/>
      <c r="N168" s="27"/>
      <c r="O168" s="28" t="str">
        <f>IF(D168="", "", IF(COUNTIF(リスト!$B$2:$D$31, D168)&gt;=1, "光熱費", ""))</f>
        <v/>
      </c>
      <c r="P168" s="26"/>
      <c r="Q168" s="26"/>
      <c r="R168" s="26"/>
      <c r="S168" s="26"/>
      <c r="T168" s="26"/>
      <c r="U168" s="26"/>
      <c r="V168" s="26"/>
      <c r="W168" s="26"/>
      <c r="X168" s="26"/>
      <c r="Y168" s="29">
        <f t="shared" si="25"/>
        <v>0</v>
      </c>
      <c r="Z168" s="30">
        <f t="shared" si="26"/>
        <v>0</v>
      </c>
      <c r="AA168" s="28" t="str">
        <f>IF(D168="", "", VLOOKUP(D168, リスト!$B$2:$D$31, 3, FALSE))</f>
        <v/>
      </c>
      <c r="AB168" s="26"/>
      <c r="AC168" s="26"/>
      <c r="AD168" s="26"/>
      <c r="AE168" s="26"/>
      <c r="AF168" s="26"/>
      <c r="AG168" s="26"/>
      <c r="AH168" s="26"/>
      <c r="AI168" s="26"/>
      <c r="AJ168" s="26"/>
      <c r="AK168" s="29">
        <f t="shared" si="27"/>
        <v>0</v>
      </c>
      <c r="AL168" s="30">
        <f t="shared" si="28"/>
        <v>0</v>
      </c>
      <c r="AM168" s="31">
        <f t="shared" si="33"/>
        <v>0</v>
      </c>
      <c r="AN168" s="32">
        <f t="shared" si="33"/>
        <v>0</v>
      </c>
      <c r="AO168" s="33"/>
      <c r="AP168" s="34"/>
      <c r="AQ168" s="34"/>
      <c r="AR168" s="33"/>
      <c r="AS168" s="26"/>
      <c r="AT168" s="26"/>
      <c r="AU168" s="33"/>
      <c r="AV168" s="26"/>
      <c r="AW168" s="40"/>
      <c r="AX168" s="36" t="str">
        <f>IFERROR(VLOOKUP(D168,リスト!$B$2:$E$18,4, FALSE), "")</f>
        <v/>
      </c>
      <c r="AY168" s="37" t="str">
        <f t="shared" si="23"/>
        <v/>
      </c>
      <c r="AZ168" s="38" t="str" cm="1">
        <f t="array" ref="AZ168">IF(ISBLANK(D168),"",IF(ISNUMBER(MATCH(D168,リスト!$B$19:$B$31,0)),IF(COUNTIF(F168:N168,"〇")&gt;1,"error",INDEX(リスト!$B$19:$M$31,MATCH(D168,リスト!$B$19:$B$31,0),IF(COUNTIF(F168:N168,"〇")=0,4,MATCH("〇",F168:N168,0)+3))),AX168*AY168))</f>
        <v/>
      </c>
      <c r="BA168" s="39">
        <f t="shared" si="24"/>
        <v>0</v>
      </c>
      <c r="BB168" s="39">
        <f t="shared" si="29"/>
        <v>0</v>
      </c>
      <c r="BC168" s="39">
        <f t="shared" si="30"/>
        <v>0</v>
      </c>
      <c r="BD168" s="39">
        <f t="shared" si="31"/>
        <v>0</v>
      </c>
      <c r="BE168" s="39">
        <f t="shared" si="32"/>
        <v>0</v>
      </c>
    </row>
    <row r="169" spans="2:57" ht="30" customHeight="1" x14ac:dyDescent="0.2">
      <c r="B169" s="43">
        <v>161</v>
      </c>
      <c r="C169" s="24"/>
      <c r="D169" s="24"/>
      <c r="E169" s="25"/>
      <c r="F169" s="26"/>
      <c r="G169" s="26"/>
      <c r="H169" s="26"/>
      <c r="I169" s="26"/>
      <c r="J169" s="26"/>
      <c r="K169" s="26"/>
      <c r="L169" s="26"/>
      <c r="M169" s="26"/>
      <c r="N169" s="27"/>
      <c r="O169" s="28" t="str">
        <f>IF(D169="", "", IF(COUNTIF(リスト!$B$2:$D$31, D169)&gt;=1, "光熱費", ""))</f>
        <v/>
      </c>
      <c r="P169" s="26"/>
      <c r="Q169" s="26"/>
      <c r="R169" s="26"/>
      <c r="S169" s="26"/>
      <c r="T169" s="26"/>
      <c r="U169" s="26"/>
      <c r="V169" s="26"/>
      <c r="W169" s="26"/>
      <c r="X169" s="26"/>
      <c r="Y169" s="29">
        <f t="shared" si="25"/>
        <v>0</v>
      </c>
      <c r="Z169" s="30">
        <f t="shared" si="26"/>
        <v>0</v>
      </c>
      <c r="AA169" s="28" t="str">
        <f>IF(D169="", "", VLOOKUP(D169, リスト!$B$2:$D$31, 3, FALSE))</f>
        <v/>
      </c>
      <c r="AB169" s="26"/>
      <c r="AC169" s="26"/>
      <c r="AD169" s="26"/>
      <c r="AE169" s="26"/>
      <c r="AF169" s="26"/>
      <c r="AG169" s="26"/>
      <c r="AH169" s="26"/>
      <c r="AI169" s="26"/>
      <c r="AJ169" s="26"/>
      <c r="AK169" s="29">
        <f t="shared" si="27"/>
        <v>0</v>
      </c>
      <c r="AL169" s="30">
        <f t="shared" si="28"/>
        <v>0</v>
      </c>
      <c r="AM169" s="31">
        <f t="shared" si="33"/>
        <v>0</v>
      </c>
      <c r="AN169" s="32">
        <f t="shared" si="33"/>
        <v>0</v>
      </c>
      <c r="AO169" s="33"/>
      <c r="AP169" s="34"/>
      <c r="AQ169" s="34"/>
      <c r="AR169" s="33"/>
      <c r="AS169" s="26"/>
      <c r="AT169" s="26"/>
      <c r="AU169" s="33"/>
      <c r="AV169" s="26"/>
      <c r="AW169" s="40"/>
      <c r="AX169" s="36" t="str">
        <f>IFERROR(VLOOKUP(D169,リスト!$B$2:$E$18,4, FALSE), "")</f>
        <v/>
      </c>
      <c r="AY169" s="37" t="str">
        <f t="shared" si="23"/>
        <v/>
      </c>
      <c r="AZ169" s="38" t="str" cm="1">
        <f t="array" ref="AZ169">IF(ISBLANK(D169),"",IF(ISNUMBER(MATCH(D169,リスト!$B$19:$B$31,0)),IF(COUNTIF(F169:N169,"〇")&gt;1,"error",INDEX(リスト!$B$19:$M$31,MATCH(D169,リスト!$B$19:$B$31,0),IF(COUNTIF(F169:N169,"〇")=0,4,MATCH("〇",F169:N169,0)+3))),AX169*AY169))</f>
        <v/>
      </c>
      <c r="BA169" s="39">
        <f t="shared" si="24"/>
        <v>0</v>
      </c>
      <c r="BB169" s="39">
        <f t="shared" si="29"/>
        <v>0</v>
      </c>
      <c r="BC169" s="39">
        <f t="shared" si="30"/>
        <v>0</v>
      </c>
      <c r="BD169" s="39">
        <f t="shared" si="31"/>
        <v>0</v>
      </c>
      <c r="BE169" s="39">
        <f t="shared" si="32"/>
        <v>0</v>
      </c>
    </row>
    <row r="170" spans="2:57" ht="30" customHeight="1" x14ac:dyDescent="0.2">
      <c r="B170" s="43">
        <v>162</v>
      </c>
      <c r="C170" s="24"/>
      <c r="D170" s="24"/>
      <c r="E170" s="25"/>
      <c r="F170" s="26"/>
      <c r="G170" s="26"/>
      <c r="H170" s="26"/>
      <c r="I170" s="26"/>
      <c r="J170" s="26"/>
      <c r="K170" s="26"/>
      <c r="L170" s="26"/>
      <c r="M170" s="26"/>
      <c r="N170" s="27"/>
      <c r="O170" s="28" t="str">
        <f>IF(D170="", "", IF(COUNTIF(リスト!$B$2:$D$31, D170)&gt;=1, "光熱費", ""))</f>
        <v/>
      </c>
      <c r="P170" s="26"/>
      <c r="Q170" s="26"/>
      <c r="R170" s="26"/>
      <c r="S170" s="26"/>
      <c r="T170" s="26"/>
      <c r="U170" s="26"/>
      <c r="V170" s="26"/>
      <c r="W170" s="26"/>
      <c r="X170" s="26"/>
      <c r="Y170" s="29">
        <f t="shared" si="25"/>
        <v>0</v>
      </c>
      <c r="Z170" s="30">
        <f t="shared" si="26"/>
        <v>0</v>
      </c>
      <c r="AA170" s="28" t="str">
        <f>IF(D170="", "", VLOOKUP(D170, リスト!$B$2:$D$31, 3, FALSE))</f>
        <v/>
      </c>
      <c r="AB170" s="26"/>
      <c r="AC170" s="26"/>
      <c r="AD170" s="26"/>
      <c r="AE170" s="26"/>
      <c r="AF170" s="26"/>
      <c r="AG170" s="26"/>
      <c r="AH170" s="26"/>
      <c r="AI170" s="26"/>
      <c r="AJ170" s="26"/>
      <c r="AK170" s="29">
        <f t="shared" si="27"/>
        <v>0</v>
      </c>
      <c r="AL170" s="30">
        <f t="shared" si="28"/>
        <v>0</v>
      </c>
      <c r="AM170" s="31">
        <f t="shared" si="33"/>
        <v>0</v>
      </c>
      <c r="AN170" s="32">
        <f t="shared" si="33"/>
        <v>0</v>
      </c>
      <c r="AO170" s="33"/>
      <c r="AP170" s="34"/>
      <c r="AQ170" s="34"/>
      <c r="AR170" s="33"/>
      <c r="AS170" s="26"/>
      <c r="AT170" s="26"/>
      <c r="AU170" s="33"/>
      <c r="AV170" s="26"/>
      <c r="AW170" s="40"/>
      <c r="AX170" s="36" t="str">
        <f>IFERROR(VLOOKUP(D170,リスト!$B$2:$E$18,4, FALSE), "")</f>
        <v/>
      </c>
      <c r="AY170" s="37" t="str">
        <f t="shared" si="23"/>
        <v/>
      </c>
      <c r="AZ170" s="38" t="str" cm="1">
        <f t="array" ref="AZ170">IF(ISBLANK(D170),"",IF(ISNUMBER(MATCH(D170,リスト!$B$19:$B$31,0)),IF(COUNTIF(F170:N170,"〇")&gt;1,"error",INDEX(リスト!$B$19:$M$31,MATCH(D170,リスト!$B$19:$B$31,0),IF(COUNTIF(F170:N170,"〇")=0,4,MATCH("〇",F170:N170,0)+3))),AX170*AY170))</f>
        <v/>
      </c>
      <c r="BA170" s="39">
        <f t="shared" si="24"/>
        <v>0</v>
      </c>
      <c r="BB170" s="39">
        <f t="shared" si="29"/>
        <v>0</v>
      </c>
      <c r="BC170" s="39">
        <f t="shared" si="30"/>
        <v>0</v>
      </c>
      <c r="BD170" s="39">
        <f t="shared" si="31"/>
        <v>0</v>
      </c>
      <c r="BE170" s="39">
        <f t="shared" si="32"/>
        <v>0</v>
      </c>
    </row>
    <row r="171" spans="2:57" ht="30" customHeight="1" x14ac:dyDescent="0.2">
      <c r="B171" s="43">
        <v>163</v>
      </c>
      <c r="C171" s="24"/>
      <c r="D171" s="24"/>
      <c r="E171" s="25"/>
      <c r="F171" s="26"/>
      <c r="G171" s="26"/>
      <c r="H171" s="26"/>
      <c r="I171" s="26"/>
      <c r="J171" s="26"/>
      <c r="K171" s="26"/>
      <c r="L171" s="26"/>
      <c r="M171" s="26"/>
      <c r="N171" s="27"/>
      <c r="O171" s="28" t="str">
        <f>IF(D171="", "", IF(COUNTIF(リスト!$B$2:$D$31, D171)&gt;=1, "光熱費", ""))</f>
        <v/>
      </c>
      <c r="P171" s="26"/>
      <c r="Q171" s="26"/>
      <c r="R171" s="26"/>
      <c r="S171" s="26"/>
      <c r="T171" s="26"/>
      <c r="U171" s="26"/>
      <c r="V171" s="26"/>
      <c r="W171" s="26"/>
      <c r="X171" s="26"/>
      <c r="Y171" s="29">
        <f t="shared" si="25"/>
        <v>0</v>
      </c>
      <c r="Z171" s="30">
        <f t="shared" si="26"/>
        <v>0</v>
      </c>
      <c r="AA171" s="28" t="str">
        <f>IF(D171="", "", VLOOKUP(D171, リスト!$B$2:$D$31, 3, FALSE))</f>
        <v/>
      </c>
      <c r="AB171" s="26"/>
      <c r="AC171" s="26"/>
      <c r="AD171" s="26"/>
      <c r="AE171" s="26"/>
      <c r="AF171" s="26"/>
      <c r="AG171" s="26"/>
      <c r="AH171" s="26"/>
      <c r="AI171" s="26"/>
      <c r="AJ171" s="26"/>
      <c r="AK171" s="29">
        <f t="shared" si="27"/>
        <v>0</v>
      </c>
      <c r="AL171" s="30">
        <f t="shared" si="28"/>
        <v>0</v>
      </c>
      <c r="AM171" s="31">
        <f t="shared" si="33"/>
        <v>0</v>
      </c>
      <c r="AN171" s="32">
        <f t="shared" si="33"/>
        <v>0</v>
      </c>
      <c r="AO171" s="33"/>
      <c r="AP171" s="34"/>
      <c r="AQ171" s="34"/>
      <c r="AR171" s="33"/>
      <c r="AS171" s="26"/>
      <c r="AT171" s="26"/>
      <c r="AU171" s="33"/>
      <c r="AV171" s="26"/>
      <c r="AW171" s="40"/>
      <c r="AX171" s="36" t="str">
        <f>IFERROR(VLOOKUP(D171,リスト!$B$2:$E$18,4, FALSE), "")</f>
        <v/>
      </c>
      <c r="AY171" s="37" t="str">
        <f t="shared" si="23"/>
        <v/>
      </c>
      <c r="AZ171" s="38" t="str" cm="1">
        <f t="array" ref="AZ171">IF(ISBLANK(D171),"",IF(ISNUMBER(MATCH(D171,リスト!$B$19:$B$31,0)),IF(COUNTIF(F171:N171,"〇")&gt;1,"error",INDEX(リスト!$B$19:$M$31,MATCH(D171,リスト!$B$19:$B$31,0),IF(COUNTIF(F171:N171,"〇")=0,4,MATCH("〇",F171:N171,0)+3))),AX171*AY171))</f>
        <v/>
      </c>
      <c r="BA171" s="39">
        <f t="shared" si="24"/>
        <v>0</v>
      </c>
      <c r="BB171" s="39">
        <f t="shared" si="29"/>
        <v>0</v>
      </c>
      <c r="BC171" s="39">
        <f t="shared" si="30"/>
        <v>0</v>
      </c>
      <c r="BD171" s="39">
        <f t="shared" si="31"/>
        <v>0</v>
      </c>
      <c r="BE171" s="39">
        <f t="shared" si="32"/>
        <v>0</v>
      </c>
    </row>
    <row r="172" spans="2:57" ht="30" customHeight="1" x14ac:dyDescent="0.2">
      <c r="B172" s="43">
        <v>164</v>
      </c>
      <c r="C172" s="24"/>
      <c r="D172" s="24"/>
      <c r="E172" s="25"/>
      <c r="F172" s="26"/>
      <c r="G172" s="26"/>
      <c r="H172" s="26"/>
      <c r="I172" s="26"/>
      <c r="J172" s="26"/>
      <c r="K172" s="26"/>
      <c r="L172" s="26"/>
      <c r="M172" s="26"/>
      <c r="N172" s="27"/>
      <c r="O172" s="28" t="str">
        <f>IF(D172="", "", IF(COUNTIF(リスト!$B$2:$D$31, D172)&gt;=1, "光熱費", ""))</f>
        <v/>
      </c>
      <c r="P172" s="26"/>
      <c r="Q172" s="26"/>
      <c r="R172" s="26"/>
      <c r="S172" s="26"/>
      <c r="T172" s="26"/>
      <c r="U172" s="26"/>
      <c r="V172" s="26"/>
      <c r="W172" s="26"/>
      <c r="X172" s="26"/>
      <c r="Y172" s="29">
        <f t="shared" si="25"/>
        <v>0</v>
      </c>
      <c r="Z172" s="30">
        <f t="shared" si="26"/>
        <v>0</v>
      </c>
      <c r="AA172" s="28" t="str">
        <f>IF(D172="", "", VLOOKUP(D172, リスト!$B$2:$D$31, 3, FALSE))</f>
        <v/>
      </c>
      <c r="AB172" s="26"/>
      <c r="AC172" s="26"/>
      <c r="AD172" s="26"/>
      <c r="AE172" s="26"/>
      <c r="AF172" s="26"/>
      <c r="AG172" s="26"/>
      <c r="AH172" s="26"/>
      <c r="AI172" s="26"/>
      <c r="AJ172" s="26"/>
      <c r="AK172" s="29">
        <f t="shared" si="27"/>
        <v>0</v>
      </c>
      <c r="AL172" s="30">
        <f t="shared" si="28"/>
        <v>0</v>
      </c>
      <c r="AM172" s="31">
        <f t="shared" si="33"/>
        <v>0</v>
      </c>
      <c r="AN172" s="32">
        <f t="shared" si="33"/>
        <v>0</v>
      </c>
      <c r="AO172" s="33"/>
      <c r="AP172" s="34"/>
      <c r="AQ172" s="34"/>
      <c r="AR172" s="33"/>
      <c r="AS172" s="26"/>
      <c r="AT172" s="26"/>
      <c r="AU172" s="33"/>
      <c r="AV172" s="26"/>
      <c r="AW172" s="40"/>
      <c r="AX172" s="36" t="str">
        <f>IFERROR(VLOOKUP(D172,リスト!$B$2:$E$18,4, FALSE), "")</f>
        <v/>
      </c>
      <c r="AY172" s="37" t="str">
        <f t="shared" si="23"/>
        <v/>
      </c>
      <c r="AZ172" s="38" t="str" cm="1">
        <f t="array" ref="AZ172">IF(ISBLANK(D172),"",IF(ISNUMBER(MATCH(D172,リスト!$B$19:$B$31,0)),IF(COUNTIF(F172:N172,"〇")&gt;1,"error",INDEX(リスト!$B$19:$M$31,MATCH(D172,リスト!$B$19:$B$31,0),IF(COUNTIF(F172:N172,"〇")=0,4,MATCH("〇",F172:N172,0)+3))),AX172*AY172))</f>
        <v/>
      </c>
      <c r="BA172" s="39">
        <f t="shared" si="24"/>
        <v>0</v>
      </c>
      <c r="BB172" s="39">
        <f t="shared" si="29"/>
        <v>0</v>
      </c>
      <c r="BC172" s="39">
        <f t="shared" si="30"/>
        <v>0</v>
      </c>
      <c r="BD172" s="39">
        <f t="shared" si="31"/>
        <v>0</v>
      </c>
      <c r="BE172" s="39">
        <f t="shared" si="32"/>
        <v>0</v>
      </c>
    </row>
    <row r="173" spans="2:57" ht="30" customHeight="1" x14ac:dyDescent="0.2">
      <c r="B173" s="43">
        <v>165</v>
      </c>
      <c r="C173" s="24"/>
      <c r="D173" s="24"/>
      <c r="E173" s="25"/>
      <c r="F173" s="26"/>
      <c r="G173" s="26"/>
      <c r="H173" s="26"/>
      <c r="I173" s="26"/>
      <c r="J173" s="26"/>
      <c r="K173" s="26"/>
      <c r="L173" s="26"/>
      <c r="M173" s="26"/>
      <c r="N173" s="27"/>
      <c r="O173" s="28" t="str">
        <f>IF(D173="", "", IF(COUNTIF(リスト!$B$2:$D$31, D173)&gt;=1, "光熱費", ""))</f>
        <v/>
      </c>
      <c r="P173" s="26"/>
      <c r="Q173" s="26"/>
      <c r="R173" s="26"/>
      <c r="S173" s="26"/>
      <c r="T173" s="26"/>
      <c r="U173" s="26"/>
      <c r="V173" s="26"/>
      <c r="W173" s="26"/>
      <c r="X173" s="26"/>
      <c r="Y173" s="29">
        <f t="shared" si="25"/>
        <v>0</v>
      </c>
      <c r="Z173" s="30">
        <f t="shared" si="26"/>
        <v>0</v>
      </c>
      <c r="AA173" s="28" t="str">
        <f>IF(D173="", "", VLOOKUP(D173, リスト!$B$2:$D$31, 3, FALSE))</f>
        <v/>
      </c>
      <c r="AB173" s="26"/>
      <c r="AC173" s="26"/>
      <c r="AD173" s="26"/>
      <c r="AE173" s="26"/>
      <c r="AF173" s="26"/>
      <c r="AG173" s="26"/>
      <c r="AH173" s="26"/>
      <c r="AI173" s="26"/>
      <c r="AJ173" s="26"/>
      <c r="AK173" s="29">
        <f t="shared" si="27"/>
        <v>0</v>
      </c>
      <c r="AL173" s="30">
        <f t="shared" si="28"/>
        <v>0</v>
      </c>
      <c r="AM173" s="31">
        <f t="shared" si="33"/>
        <v>0</v>
      </c>
      <c r="AN173" s="32">
        <f t="shared" si="33"/>
        <v>0</v>
      </c>
      <c r="AO173" s="33"/>
      <c r="AP173" s="34"/>
      <c r="AQ173" s="34"/>
      <c r="AR173" s="33"/>
      <c r="AS173" s="26"/>
      <c r="AT173" s="26"/>
      <c r="AU173" s="33"/>
      <c r="AV173" s="26"/>
      <c r="AW173" s="40"/>
      <c r="AX173" s="36" t="str">
        <f>IFERROR(VLOOKUP(D173,リスト!$B$2:$E$18,4, FALSE), "")</f>
        <v/>
      </c>
      <c r="AY173" s="37" t="str">
        <f t="shared" si="23"/>
        <v/>
      </c>
      <c r="AZ173" s="38" t="str" cm="1">
        <f t="array" ref="AZ173">IF(ISBLANK(D173),"",IF(ISNUMBER(MATCH(D173,リスト!$B$19:$B$31,0)),IF(COUNTIF(F173:N173,"〇")&gt;1,"error",INDEX(リスト!$B$19:$M$31,MATCH(D173,リスト!$B$19:$B$31,0),IF(COUNTIF(F173:N173,"〇")=0,4,MATCH("〇",F173:N173,0)+3))),AX173*AY173))</f>
        <v/>
      </c>
      <c r="BA173" s="39">
        <f t="shared" si="24"/>
        <v>0</v>
      </c>
      <c r="BB173" s="39">
        <f t="shared" si="29"/>
        <v>0</v>
      </c>
      <c r="BC173" s="39">
        <f t="shared" si="30"/>
        <v>0</v>
      </c>
      <c r="BD173" s="39">
        <f t="shared" si="31"/>
        <v>0</v>
      </c>
      <c r="BE173" s="39">
        <f t="shared" si="32"/>
        <v>0</v>
      </c>
    </row>
    <row r="174" spans="2:57" ht="30" customHeight="1" x14ac:dyDescent="0.2">
      <c r="B174" s="43">
        <v>166</v>
      </c>
      <c r="C174" s="24"/>
      <c r="D174" s="24"/>
      <c r="E174" s="25"/>
      <c r="F174" s="26"/>
      <c r="G174" s="26"/>
      <c r="H174" s="26"/>
      <c r="I174" s="26"/>
      <c r="J174" s="26"/>
      <c r="K174" s="26"/>
      <c r="L174" s="26"/>
      <c r="M174" s="26"/>
      <c r="N174" s="27"/>
      <c r="O174" s="28" t="str">
        <f>IF(D174="", "", IF(COUNTIF(リスト!$B$2:$D$31, D174)&gt;=1, "光熱費", ""))</f>
        <v/>
      </c>
      <c r="P174" s="26"/>
      <c r="Q174" s="26"/>
      <c r="R174" s="26"/>
      <c r="S174" s="26"/>
      <c r="T174" s="26"/>
      <c r="U174" s="26"/>
      <c r="V174" s="26"/>
      <c r="W174" s="26"/>
      <c r="X174" s="26"/>
      <c r="Y174" s="29">
        <f t="shared" si="25"/>
        <v>0</v>
      </c>
      <c r="Z174" s="30">
        <f t="shared" si="26"/>
        <v>0</v>
      </c>
      <c r="AA174" s="28" t="str">
        <f>IF(D174="", "", VLOOKUP(D174, リスト!$B$2:$D$31, 3, FALSE))</f>
        <v/>
      </c>
      <c r="AB174" s="26"/>
      <c r="AC174" s="26"/>
      <c r="AD174" s="26"/>
      <c r="AE174" s="26"/>
      <c r="AF174" s="26"/>
      <c r="AG174" s="26"/>
      <c r="AH174" s="26"/>
      <c r="AI174" s="26"/>
      <c r="AJ174" s="26"/>
      <c r="AK174" s="29">
        <f t="shared" si="27"/>
        <v>0</v>
      </c>
      <c r="AL174" s="30">
        <f t="shared" si="28"/>
        <v>0</v>
      </c>
      <c r="AM174" s="31">
        <f t="shared" si="33"/>
        <v>0</v>
      </c>
      <c r="AN174" s="32">
        <f t="shared" si="33"/>
        <v>0</v>
      </c>
      <c r="AO174" s="33"/>
      <c r="AP174" s="34"/>
      <c r="AQ174" s="34"/>
      <c r="AR174" s="33"/>
      <c r="AS174" s="26"/>
      <c r="AT174" s="26"/>
      <c r="AU174" s="33"/>
      <c r="AV174" s="26"/>
      <c r="AW174" s="40"/>
      <c r="AX174" s="36" t="str">
        <f>IFERROR(VLOOKUP(D174,リスト!$B$2:$E$18,4, FALSE), "")</f>
        <v/>
      </c>
      <c r="AY174" s="37" t="str">
        <f t="shared" si="23"/>
        <v/>
      </c>
      <c r="AZ174" s="38" t="str" cm="1">
        <f t="array" ref="AZ174">IF(ISBLANK(D174),"",IF(ISNUMBER(MATCH(D174,リスト!$B$19:$B$31,0)),IF(COUNTIF(F174:N174,"〇")&gt;1,"error",INDEX(リスト!$B$19:$M$31,MATCH(D174,リスト!$B$19:$B$31,0),IF(COUNTIF(F174:N174,"〇")=0,4,MATCH("〇",F174:N174,0)+3))),AX174*AY174))</f>
        <v/>
      </c>
      <c r="BA174" s="39">
        <f t="shared" si="24"/>
        <v>0</v>
      </c>
      <c r="BB174" s="39">
        <f t="shared" si="29"/>
        <v>0</v>
      </c>
      <c r="BC174" s="39">
        <f t="shared" si="30"/>
        <v>0</v>
      </c>
      <c r="BD174" s="39">
        <f t="shared" si="31"/>
        <v>0</v>
      </c>
      <c r="BE174" s="39">
        <f t="shared" si="32"/>
        <v>0</v>
      </c>
    </row>
    <row r="175" spans="2:57" ht="30" customHeight="1" x14ac:dyDescent="0.2">
      <c r="B175" s="43">
        <v>167</v>
      </c>
      <c r="C175" s="24"/>
      <c r="D175" s="24"/>
      <c r="E175" s="25"/>
      <c r="F175" s="26"/>
      <c r="G175" s="26"/>
      <c r="H175" s="26"/>
      <c r="I175" s="26"/>
      <c r="J175" s="26"/>
      <c r="K175" s="26"/>
      <c r="L175" s="26"/>
      <c r="M175" s="26"/>
      <c r="N175" s="27"/>
      <c r="O175" s="28" t="str">
        <f>IF(D175="", "", IF(COUNTIF(リスト!$B$2:$D$31, D175)&gt;=1, "光熱費", ""))</f>
        <v/>
      </c>
      <c r="P175" s="26"/>
      <c r="Q175" s="26"/>
      <c r="R175" s="26"/>
      <c r="S175" s="26"/>
      <c r="T175" s="26"/>
      <c r="U175" s="26"/>
      <c r="V175" s="26"/>
      <c r="W175" s="26"/>
      <c r="X175" s="26"/>
      <c r="Y175" s="29">
        <f t="shared" si="25"/>
        <v>0</v>
      </c>
      <c r="Z175" s="30">
        <f t="shared" si="26"/>
        <v>0</v>
      </c>
      <c r="AA175" s="28" t="str">
        <f>IF(D175="", "", VLOOKUP(D175, リスト!$B$2:$D$31, 3, FALSE))</f>
        <v/>
      </c>
      <c r="AB175" s="26"/>
      <c r="AC175" s="26"/>
      <c r="AD175" s="26"/>
      <c r="AE175" s="26"/>
      <c r="AF175" s="26"/>
      <c r="AG175" s="26"/>
      <c r="AH175" s="26"/>
      <c r="AI175" s="26"/>
      <c r="AJ175" s="26"/>
      <c r="AK175" s="29">
        <f t="shared" si="27"/>
        <v>0</v>
      </c>
      <c r="AL175" s="30">
        <f t="shared" si="28"/>
        <v>0</v>
      </c>
      <c r="AM175" s="31">
        <f t="shared" si="33"/>
        <v>0</v>
      </c>
      <c r="AN175" s="32">
        <f t="shared" si="33"/>
        <v>0</v>
      </c>
      <c r="AO175" s="33"/>
      <c r="AP175" s="34"/>
      <c r="AQ175" s="34"/>
      <c r="AR175" s="33"/>
      <c r="AS175" s="26"/>
      <c r="AT175" s="26"/>
      <c r="AU175" s="33"/>
      <c r="AV175" s="26"/>
      <c r="AW175" s="40"/>
      <c r="AX175" s="36" t="str">
        <f>IFERROR(VLOOKUP(D175,リスト!$B$2:$E$18,4, FALSE), "")</f>
        <v/>
      </c>
      <c r="AY175" s="37" t="str">
        <f t="shared" si="23"/>
        <v/>
      </c>
      <c r="AZ175" s="38" t="str" cm="1">
        <f t="array" ref="AZ175">IF(ISBLANK(D175),"",IF(ISNUMBER(MATCH(D175,リスト!$B$19:$B$31,0)),IF(COUNTIF(F175:N175,"〇")&gt;1,"error",INDEX(リスト!$B$19:$M$31,MATCH(D175,リスト!$B$19:$B$31,0),IF(COUNTIF(F175:N175,"〇")=0,4,MATCH("〇",F175:N175,0)+3))),AX175*AY175))</f>
        <v/>
      </c>
      <c r="BA175" s="39">
        <f t="shared" si="24"/>
        <v>0</v>
      </c>
      <c r="BB175" s="39">
        <f t="shared" si="29"/>
        <v>0</v>
      </c>
      <c r="BC175" s="39">
        <f t="shared" si="30"/>
        <v>0</v>
      </c>
      <c r="BD175" s="39">
        <f t="shared" si="31"/>
        <v>0</v>
      </c>
      <c r="BE175" s="39">
        <f t="shared" si="32"/>
        <v>0</v>
      </c>
    </row>
    <row r="176" spans="2:57" ht="30" customHeight="1" x14ac:dyDescent="0.2">
      <c r="B176" s="43">
        <v>168</v>
      </c>
      <c r="C176" s="24"/>
      <c r="D176" s="24"/>
      <c r="E176" s="25"/>
      <c r="F176" s="26"/>
      <c r="G176" s="26"/>
      <c r="H176" s="26"/>
      <c r="I176" s="26"/>
      <c r="J176" s="26"/>
      <c r="K176" s="26"/>
      <c r="L176" s="26"/>
      <c r="M176" s="26"/>
      <c r="N176" s="27"/>
      <c r="O176" s="28" t="str">
        <f>IF(D176="", "", IF(COUNTIF(リスト!$B$2:$D$31, D176)&gt;=1, "光熱費", ""))</f>
        <v/>
      </c>
      <c r="P176" s="26"/>
      <c r="Q176" s="26"/>
      <c r="R176" s="26"/>
      <c r="S176" s="26"/>
      <c r="T176" s="26"/>
      <c r="U176" s="26"/>
      <c r="V176" s="26"/>
      <c r="W176" s="26"/>
      <c r="X176" s="26"/>
      <c r="Y176" s="29">
        <f t="shared" si="25"/>
        <v>0</v>
      </c>
      <c r="Z176" s="30">
        <f t="shared" si="26"/>
        <v>0</v>
      </c>
      <c r="AA176" s="28" t="str">
        <f>IF(D176="", "", VLOOKUP(D176, リスト!$B$2:$D$31, 3, FALSE))</f>
        <v/>
      </c>
      <c r="AB176" s="26"/>
      <c r="AC176" s="26"/>
      <c r="AD176" s="26"/>
      <c r="AE176" s="26"/>
      <c r="AF176" s="26"/>
      <c r="AG176" s="26"/>
      <c r="AH176" s="26"/>
      <c r="AI176" s="26"/>
      <c r="AJ176" s="26"/>
      <c r="AK176" s="29">
        <f t="shared" si="27"/>
        <v>0</v>
      </c>
      <c r="AL176" s="30">
        <f t="shared" si="28"/>
        <v>0</v>
      </c>
      <c r="AM176" s="31">
        <f t="shared" si="33"/>
        <v>0</v>
      </c>
      <c r="AN176" s="32">
        <f t="shared" si="33"/>
        <v>0</v>
      </c>
      <c r="AO176" s="33"/>
      <c r="AP176" s="34"/>
      <c r="AQ176" s="34"/>
      <c r="AR176" s="33"/>
      <c r="AS176" s="26"/>
      <c r="AT176" s="26"/>
      <c r="AU176" s="33"/>
      <c r="AV176" s="26"/>
      <c r="AW176" s="40"/>
      <c r="AX176" s="36" t="str">
        <f>IFERROR(VLOOKUP(D176,リスト!$B$2:$E$18,4, FALSE), "")</f>
        <v/>
      </c>
      <c r="AY176" s="37" t="str">
        <f t="shared" si="23"/>
        <v/>
      </c>
      <c r="AZ176" s="38" t="str" cm="1">
        <f t="array" ref="AZ176">IF(ISBLANK(D176),"",IF(ISNUMBER(MATCH(D176,リスト!$B$19:$B$31,0)),IF(COUNTIF(F176:N176,"〇")&gt;1,"error",INDEX(リスト!$B$19:$M$31,MATCH(D176,リスト!$B$19:$B$31,0),IF(COUNTIF(F176:N176,"〇")=0,4,MATCH("〇",F176:N176,0)+3))),AX176*AY176))</f>
        <v/>
      </c>
      <c r="BA176" s="39">
        <f t="shared" si="24"/>
        <v>0</v>
      </c>
      <c r="BB176" s="39">
        <f t="shared" si="29"/>
        <v>0</v>
      </c>
      <c r="BC176" s="39">
        <f t="shared" si="30"/>
        <v>0</v>
      </c>
      <c r="BD176" s="39">
        <f t="shared" si="31"/>
        <v>0</v>
      </c>
      <c r="BE176" s="39">
        <f t="shared" si="32"/>
        <v>0</v>
      </c>
    </row>
    <row r="177" spans="2:57" ht="30" customHeight="1" x14ac:dyDescent="0.2">
      <c r="B177" s="43">
        <v>169</v>
      </c>
      <c r="C177" s="24"/>
      <c r="D177" s="24"/>
      <c r="E177" s="25"/>
      <c r="F177" s="26"/>
      <c r="G177" s="26"/>
      <c r="H177" s="26"/>
      <c r="I177" s="26"/>
      <c r="J177" s="26"/>
      <c r="K177" s="26"/>
      <c r="L177" s="26"/>
      <c r="M177" s="26"/>
      <c r="N177" s="27"/>
      <c r="O177" s="28" t="str">
        <f>IF(D177="", "", IF(COUNTIF(リスト!$B$2:$D$31, D177)&gt;=1, "光熱費", ""))</f>
        <v/>
      </c>
      <c r="P177" s="26"/>
      <c r="Q177" s="26"/>
      <c r="R177" s="26"/>
      <c r="S177" s="26"/>
      <c r="T177" s="26"/>
      <c r="U177" s="26"/>
      <c r="V177" s="26"/>
      <c r="W177" s="26"/>
      <c r="X177" s="26"/>
      <c r="Y177" s="29">
        <f t="shared" si="25"/>
        <v>0</v>
      </c>
      <c r="Z177" s="30">
        <f t="shared" si="26"/>
        <v>0</v>
      </c>
      <c r="AA177" s="28" t="str">
        <f>IF(D177="", "", VLOOKUP(D177, リスト!$B$2:$D$31, 3, FALSE))</f>
        <v/>
      </c>
      <c r="AB177" s="26"/>
      <c r="AC177" s="26"/>
      <c r="AD177" s="26"/>
      <c r="AE177" s="26"/>
      <c r="AF177" s="26"/>
      <c r="AG177" s="26"/>
      <c r="AH177" s="26"/>
      <c r="AI177" s="26"/>
      <c r="AJ177" s="26"/>
      <c r="AK177" s="29">
        <f t="shared" si="27"/>
        <v>0</v>
      </c>
      <c r="AL177" s="30">
        <f t="shared" si="28"/>
        <v>0</v>
      </c>
      <c r="AM177" s="31">
        <f t="shared" si="33"/>
        <v>0</v>
      </c>
      <c r="AN177" s="32">
        <f t="shared" si="33"/>
        <v>0</v>
      </c>
      <c r="AO177" s="33"/>
      <c r="AP177" s="34"/>
      <c r="AQ177" s="34"/>
      <c r="AR177" s="33"/>
      <c r="AS177" s="26"/>
      <c r="AT177" s="26"/>
      <c r="AU177" s="33"/>
      <c r="AV177" s="26"/>
      <c r="AW177" s="40"/>
      <c r="AX177" s="36" t="str">
        <f>IFERROR(VLOOKUP(D177,リスト!$B$2:$E$18,4, FALSE), "")</f>
        <v/>
      </c>
      <c r="AY177" s="37" t="str">
        <f t="shared" si="23"/>
        <v/>
      </c>
      <c r="AZ177" s="38" t="str" cm="1">
        <f t="array" ref="AZ177">IF(ISBLANK(D177),"",IF(ISNUMBER(MATCH(D177,リスト!$B$19:$B$31,0)),IF(COUNTIF(F177:N177,"〇")&gt;1,"error",INDEX(リスト!$B$19:$M$31,MATCH(D177,リスト!$B$19:$B$31,0),IF(COUNTIF(F177:N177,"〇")=0,4,MATCH("〇",F177:N177,0)+3))),AX177*AY177))</f>
        <v/>
      </c>
      <c r="BA177" s="39">
        <f t="shared" si="24"/>
        <v>0</v>
      </c>
      <c r="BB177" s="39">
        <f t="shared" si="29"/>
        <v>0</v>
      </c>
      <c r="BC177" s="39">
        <f t="shared" si="30"/>
        <v>0</v>
      </c>
      <c r="BD177" s="39">
        <f t="shared" si="31"/>
        <v>0</v>
      </c>
      <c r="BE177" s="39">
        <f t="shared" si="32"/>
        <v>0</v>
      </c>
    </row>
    <row r="178" spans="2:57" ht="30" customHeight="1" x14ac:dyDescent="0.2">
      <c r="B178" s="43">
        <v>170</v>
      </c>
      <c r="C178" s="24"/>
      <c r="D178" s="24"/>
      <c r="E178" s="25"/>
      <c r="F178" s="26"/>
      <c r="G178" s="26"/>
      <c r="H178" s="26"/>
      <c r="I178" s="26"/>
      <c r="J178" s="26"/>
      <c r="K178" s="26"/>
      <c r="L178" s="26"/>
      <c r="M178" s="26"/>
      <c r="N178" s="27"/>
      <c r="O178" s="28" t="str">
        <f>IF(D178="", "", IF(COUNTIF(リスト!$B$2:$D$31, D178)&gt;=1, "光熱費", ""))</f>
        <v/>
      </c>
      <c r="P178" s="26"/>
      <c r="Q178" s="26"/>
      <c r="R178" s="26"/>
      <c r="S178" s="26"/>
      <c r="T178" s="26"/>
      <c r="U178" s="26"/>
      <c r="V178" s="26"/>
      <c r="W178" s="26"/>
      <c r="X178" s="26"/>
      <c r="Y178" s="29">
        <f t="shared" si="25"/>
        <v>0</v>
      </c>
      <c r="Z178" s="30">
        <f t="shared" si="26"/>
        <v>0</v>
      </c>
      <c r="AA178" s="28" t="str">
        <f>IF(D178="", "", VLOOKUP(D178, リスト!$B$2:$D$31, 3, FALSE))</f>
        <v/>
      </c>
      <c r="AB178" s="26"/>
      <c r="AC178" s="26"/>
      <c r="AD178" s="26"/>
      <c r="AE178" s="26"/>
      <c r="AF178" s="26"/>
      <c r="AG178" s="26"/>
      <c r="AH178" s="26"/>
      <c r="AI178" s="26"/>
      <c r="AJ178" s="26"/>
      <c r="AK178" s="29">
        <f t="shared" si="27"/>
        <v>0</v>
      </c>
      <c r="AL178" s="30">
        <f t="shared" si="28"/>
        <v>0</v>
      </c>
      <c r="AM178" s="31">
        <f t="shared" si="33"/>
        <v>0</v>
      </c>
      <c r="AN178" s="32">
        <f t="shared" si="33"/>
        <v>0</v>
      </c>
      <c r="AO178" s="33"/>
      <c r="AP178" s="34"/>
      <c r="AQ178" s="34"/>
      <c r="AR178" s="33"/>
      <c r="AS178" s="26"/>
      <c r="AT178" s="26"/>
      <c r="AU178" s="33"/>
      <c r="AV178" s="26"/>
      <c r="AW178" s="40"/>
      <c r="AX178" s="36" t="str">
        <f>IFERROR(VLOOKUP(D178,リスト!$B$2:$E$18,4, FALSE), "")</f>
        <v/>
      </c>
      <c r="AY178" s="37" t="str">
        <f t="shared" si="23"/>
        <v/>
      </c>
      <c r="AZ178" s="38" t="str" cm="1">
        <f t="array" ref="AZ178">IF(ISBLANK(D178),"",IF(ISNUMBER(MATCH(D178,リスト!$B$19:$B$31,0)),IF(COUNTIF(F178:N178,"〇")&gt;1,"error",INDEX(リスト!$B$19:$M$31,MATCH(D178,リスト!$B$19:$B$31,0),IF(COUNTIF(F178:N178,"〇")=0,4,MATCH("〇",F178:N178,0)+3))),AX178*AY178))</f>
        <v/>
      </c>
      <c r="BA178" s="39">
        <f t="shared" si="24"/>
        <v>0</v>
      </c>
      <c r="BB178" s="39">
        <f t="shared" si="29"/>
        <v>0</v>
      </c>
      <c r="BC178" s="39">
        <f t="shared" si="30"/>
        <v>0</v>
      </c>
      <c r="BD178" s="39">
        <f t="shared" si="31"/>
        <v>0</v>
      </c>
      <c r="BE178" s="39">
        <f t="shared" si="32"/>
        <v>0</v>
      </c>
    </row>
    <row r="179" spans="2:57" ht="30" customHeight="1" x14ac:dyDescent="0.2">
      <c r="B179" s="43">
        <v>171</v>
      </c>
      <c r="C179" s="24"/>
      <c r="D179" s="24"/>
      <c r="E179" s="25"/>
      <c r="F179" s="26"/>
      <c r="G179" s="26"/>
      <c r="H179" s="26"/>
      <c r="I179" s="26"/>
      <c r="J179" s="26"/>
      <c r="K179" s="26"/>
      <c r="L179" s="26"/>
      <c r="M179" s="26"/>
      <c r="N179" s="27"/>
      <c r="O179" s="28" t="str">
        <f>IF(D179="", "", IF(COUNTIF(リスト!$B$2:$D$31, D179)&gt;=1, "光熱費", ""))</f>
        <v/>
      </c>
      <c r="P179" s="26"/>
      <c r="Q179" s="26"/>
      <c r="R179" s="26"/>
      <c r="S179" s="26"/>
      <c r="T179" s="26"/>
      <c r="U179" s="26"/>
      <c r="V179" s="26"/>
      <c r="W179" s="26"/>
      <c r="X179" s="26"/>
      <c r="Y179" s="29">
        <f t="shared" si="25"/>
        <v>0</v>
      </c>
      <c r="Z179" s="30">
        <f t="shared" si="26"/>
        <v>0</v>
      </c>
      <c r="AA179" s="28" t="str">
        <f>IF(D179="", "", VLOOKUP(D179, リスト!$B$2:$D$31, 3, FALSE))</f>
        <v/>
      </c>
      <c r="AB179" s="26"/>
      <c r="AC179" s="26"/>
      <c r="AD179" s="26"/>
      <c r="AE179" s="26"/>
      <c r="AF179" s="26"/>
      <c r="AG179" s="26"/>
      <c r="AH179" s="26"/>
      <c r="AI179" s="26"/>
      <c r="AJ179" s="26"/>
      <c r="AK179" s="29">
        <f t="shared" si="27"/>
        <v>0</v>
      </c>
      <c r="AL179" s="30">
        <f t="shared" si="28"/>
        <v>0</v>
      </c>
      <c r="AM179" s="31">
        <f t="shared" si="33"/>
        <v>0</v>
      </c>
      <c r="AN179" s="32">
        <f t="shared" si="33"/>
        <v>0</v>
      </c>
      <c r="AO179" s="33"/>
      <c r="AP179" s="34"/>
      <c r="AQ179" s="34"/>
      <c r="AR179" s="33"/>
      <c r="AS179" s="26"/>
      <c r="AT179" s="26"/>
      <c r="AU179" s="33"/>
      <c r="AV179" s="26"/>
      <c r="AW179" s="40"/>
      <c r="AX179" s="36" t="str">
        <f>IFERROR(VLOOKUP(D179,リスト!$B$2:$E$18,4, FALSE), "")</f>
        <v/>
      </c>
      <c r="AY179" s="37" t="str">
        <f t="shared" si="23"/>
        <v/>
      </c>
      <c r="AZ179" s="38" t="str" cm="1">
        <f t="array" ref="AZ179">IF(ISBLANK(D179),"",IF(ISNUMBER(MATCH(D179,リスト!$B$19:$B$31,0)),IF(COUNTIF(F179:N179,"〇")&gt;1,"error",INDEX(リスト!$B$19:$M$31,MATCH(D179,リスト!$B$19:$B$31,0),IF(COUNTIF(F179:N179,"〇")=0,4,MATCH("〇",F179:N179,0)+3))),AX179*AY179))</f>
        <v/>
      </c>
      <c r="BA179" s="39">
        <f t="shared" si="24"/>
        <v>0</v>
      </c>
      <c r="BB179" s="39">
        <f t="shared" si="29"/>
        <v>0</v>
      </c>
      <c r="BC179" s="39">
        <f t="shared" si="30"/>
        <v>0</v>
      </c>
      <c r="BD179" s="39">
        <f t="shared" si="31"/>
        <v>0</v>
      </c>
      <c r="BE179" s="39">
        <f t="shared" si="32"/>
        <v>0</v>
      </c>
    </row>
    <row r="180" spans="2:57" ht="30" customHeight="1" x14ac:dyDescent="0.2">
      <c r="B180" s="43">
        <v>172</v>
      </c>
      <c r="C180" s="24"/>
      <c r="D180" s="24"/>
      <c r="E180" s="25"/>
      <c r="F180" s="26"/>
      <c r="G180" s="26"/>
      <c r="H180" s="26"/>
      <c r="I180" s="26"/>
      <c r="J180" s="26"/>
      <c r="K180" s="26"/>
      <c r="L180" s="26"/>
      <c r="M180" s="26"/>
      <c r="N180" s="27"/>
      <c r="O180" s="28" t="str">
        <f>IF(D180="", "", IF(COUNTIF(リスト!$B$2:$D$31, D180)&gt;=1, "光熱費", ""))</f>
        <v/>
      </c>
      <c r="P180" s="26"/>
      <c r="Q180" s="26"/>
      <c r="R180" s="26"/>
      <c r="S180" s="26"/>
      <c r="T180" s="26"/>
      <c r="U180" s="26"/>
      <c r="V180" s="26"/>
      <c r="W180" s="26"/>
      <c r="X180" s="26"/>
      <c r="Y180" s="29">
        <f t="shared" si="25"/>
        <v>0</v>
      </c>
      <c r="Z180" s="30">
        <f t="shared" si="26"/>
        <v>0</v>
      </c>
      <c r="AA180" s="28" t="str">
        <f>IF(D180="", "", VLOOKUP(D180, リスト!$B$2:$D$31, 3, FALSE))</f>
        <v/>
      </c>
      <c r="AB180" s="26"/>
      <c r="AC180" s="26"/>
      <c r="AD180" s="26"/>
      <c r="AE180" s="26"/>
      <c r="AF180" s="26"/>
      <c r="AG180" s="26"/>
      <c r="AH180" s="26"/>
      <c r="AI180" s="26"/>
      <c r="AJ180" s="26"/>
      <c r="AK180" s="29">
        <f t="shared" si="27"/>
        <v>0</v>
      </c>
      <c r="AL180" s="30">
        <f t="shared" si="28"/>
        <v>0</v>
      </c>
      <c r="AM180" s="31">
        <f t="shared" si="33"/>
        <v>0</v>
      </c>
      <c r="AN180" s="32">
        <f t="shared" si="33"/>
        <v>0</v>
      </c>
      <c r="AO180" s="33"/>
      <c r="AP180" s="34"/>
      <c r="AQ180" s="34"/>
      <c r="AR180" s="33"/>
      <c r="AS180" s="26"/>
      <c r="AT180" s="26"/>
      <c r="AU180" s="33"/>
      <c r="AV180" s="26"/>
      <c r="AW180" s="40"/>
      <c r="AX180" s="36" t="str">
        <f>IFERROR(VLOOKUP(D180,リスト!$B$2:$E$18,4, FALSE), "")</f>
        <v/>
      </c>
      <c r="AY180" s="37" t="str">
        <f t="shared" si="23"/>
        <v/>
      </c>
      <c r="AZ180" s="38" t="str" cm="1">
        <f t="array" ref="AZ180">IF(ISBLANK(D180),"",IF(ISNUMBER(MATCH(D180,リスト!$B$19:$B$31,0)),IF(COUNTIF(F180:N180,"〇")&gt;1,"error",INDEX(リスト!$B$19:$M$31,MATCH(D180,リスト!$B$19:$B$31,0),IF(COUNTIF(F180:N180,"〇")=0,4,MATCH("〇",F180:N180,0)+3))),AX180*AY180))</f>
        <v/>
      </c>
      <c r="BA180" s="39">
        <f t="shared" si="24"/>
        <v>0</v>
      </c>
      <c r="BB180" s="39">
        <f t="shared" si="29"/>
        <v>0</v>
      </c>
      <c r="BC180" s="39">
        <f t="shared" si="30"/>
        <v>0</v>
      </c>
      <c r="BD180" s="39">
        <f t="shared" si="31"/>
        <v>0</v>
      </c>
      <c r="BE180" s="39">
        <f t="shared" si="32"/>
        <v>0</v>
      </c>
    </row>
    <row r="181" spans="2:57" ht="30" customHeight="1" x14ac:dyDescent="0.2">
      <c r="B181" s="43">
        <v>173</v>
      </c>
      <c r="C181" s="24"/>
      <c r="D181" s="24"/>
      <c r="E181" s="25"/>
      <c r="F181" s="26"/>
      <c r="G181" s="26"/>
      <c r="H181" s="26"/>
      <c r="I181" s="26"/>
      <c r="J181" s="26"/>
      <c r="K181" s="26"/>
      <c r="L181" s="26"/>
      <c r="M181" s="26"/>
      <c r="N181" s="27"/>
      <c r="O181" s="28" t="str">
        <f>IF(D181="", "", IF(COUNTIF(リスト!$B$2:$D$31, D181)&gt;=1, "光熱費", ""))</f>
        <v/>
      </c>
      <c r="P181" s="26"/>
      <c r="Q181" s="26"/>
      <c r="R181" s="26"/>
      <c r="S181" s="26"/>
      <c r="T181" s="26"/>
      <c r="U181" s="26"/>
      <c r="V181" s="26"/>
      <c r="W181" s="26"/>
      <c r="X181" s="26"/>
      <c r="Y181" s="29">
        <f t="shared" si="25"/>
        <v>0</v>
      </c>
      <c r="Z181" s="30">
        <f t="shared" si="26"/>
        <v>0</v>
      </c>
      <c r="AA181" s="28" t="str">
        <f>IF(D181="", "", VLOOKUP(D181, リスト!$B$2:$D$31, 3, FALSE))</f>
        <v/>
      </c>
      <c r="AB181" s="26"/>
      <c r="AC181" s="26"/>
      <c r="AD181" s="26"/>
      <c r="AE181" s="26"/>
      <c r="AF181" s="26"/>
      <c r="AG181" s="26"/>
      <c r="AH181" s="26"/>
      <c r="AI181" s="26"/>
      <c r="AJ181" s="26"/>
      <c r="AK181" s="29">
        <f t="shared" si="27"/>
        <v>0</v>
      </c>
      <c r="AL181" s="30">
        <f t="shared" si="28"/>
        <v>0</v>
      </c>
      <c r="AM181" s="31">
        <f t="shared" si="33"/>
        <v>0</v>
      </c>
      <c r="AN181" s="32">
        <f t="shared" si="33"/>
        <v>0</v>
      </c>
      <c r="AO181" s="33"/>
      <c r="AP181" s="34"/>
      <c r="AQ181" s="34"/>
      <c r="AR181" s="33"/>
      <c r="AS181" s="26"/>
      <c r="AT181" s="26"/>
      <c r="AU181" s="33"/>
      <c r="AV181" s="26"/>
      <c r="AW181" s="40"/>
      <c r="AX181" s="36" t="str">
        <f>IFERROR(VLOOKUP(D181,リスト!$B$2:$E$18,4, FALSE), "")</f>
        <v/>
      </c>
      <c r="AY181" s="37" t="str">
        <f t="shared" si="23"/>
        <v/>
      </c>
      <c r="AZ181" s="38" t="str" cm="1">
        <f t="array" ref="AZ181">IF(ISBLANK(D181),"",IF(ISNUMBER(MATCH(D181,リスト!$B$19:$B$31,0)),IF(COUNTIF(F181:N181,"〇")&gt;1,"error",INDEX(リスト!$B$19:$M$31,MATCH(D181,リスト!$B$19:$B$31,0),IF(COUNTIF(F181:N181,"〇")=0,4,MATCH("〇",F181:N181,0)+3))),AX181*AY181))</f>
        <v/>
      </c>
      <c r="BA181" s="39">
        <f t="shared" si="24"/>
        <v>0</v>
      </c>
      <c r="BB181" s="39">
        <f t="shared" si="29"/>
        <v>0</v>
      </c>
      <c r="BC181" s="39">
        <f t="shared" si="30"/>
        <v>0</v>
      </c>
      <c r="BD181" s="39">
        <f t="shared" si="31"/>
        <v>0</v>
      </c>
      <c r="BE181" s="39">
        <f t="shared" si="32"/>
        <v>0</v>
      </c>
    </row>
    <row r="182" spans="2:57" ht="30" customHeight="1" x14ac:dyDescent="0.2">
      <c r="B182" s="43">
        <v>174</v>
      </c>
      <c r="C182" s="24"/>
      <c r="D182" s="24"/>
      <c r="E182" s="25"/>
      <c r="F182" s="26"/>
      <c r="G182" s="26"/>
      <c r="H182" s="26"/>
      <c r="I182" s="26"/>
      <c r="J182" s="26"/>
      <c r="K182" s="26"/>
      <c r="L182" s="26"/>
      <c r="M182" s="26"/>
      <c r="N182" s="27"/>
      <c r="O182" s="28" t="str">
        <f>IF(D182="", "", IF(COUNTIF(リスト!$B$2:$D$31, D182)&gt;=1, "光熱費", ""))</f>
        <v/>
      </c>
      <c r="P182" s="26"/>
      <c r="Q182" s="26"/>
      <c r="R182" s="26"/>
      <c r="S182" s="26"/>
      <c r="T182" s="26"/>
      <c r="U182" s="26"/>
      <c r="V182" s="26"/>
      <c r="W182" s="26"/>
      <c r="X182" s="26"/>
      <c r="Y182" s="29">
        <f t="shared" si="25"/>
        <v>0</v>
      </c>
      <c r="Z182" s="30">
        <f t="shared" si="26"/>
        <v>0</v>
      </c>
      <c r="AA182" s="28" t="str">
        <f>IF(D182="", "", VLOOKUP(D182, リスト!$B$2:$D$31, 3, FALSE))</f>
        <v/>
      </c>
      <c r="AB182" s="26"/>
      <c r="AC182" s="26"/>
      <c r="AD182" s="26"/>
      <c r="AE182" s="26"/>
      <c r="AF182" s="26"/>
      <c r="AG182" s="26"/>
      <c r="AH182" s="26"/>
      <c r="AI182" s="26"/>
      <c r="AJ182" s="26"/>
      <c r="AK182" s="29">
        <f t="shared" si="27"/>
        <v>0</v>
      </c>
      <c r="AL182" s="30">
        <f t="shared" si="28"/>
        <v>0</v>
      </c>
      <c r="AM182" s="31">
        <f t="shared" si="33"/>
        <v>0</v>
      </c>
      <c r="AN182" s="32">
        <f t="shared" si="33"/>
        <v>0</v>
      </c>
      <c r="AO182" s="33"/>
      <c r="AP182" s="34"/>
      <c r="AQ182" s="34"/>
      <c r="AR182" s="33"/>
      <c r="AS182" s="26"/>
      <c r="AT182" s="26"/>
      <c r="AU182" s="33"/>
      <c r="AV182" s="26"/>
      <c r="AW182" s="40"/>
      <c r="AX182" s="36" t="str">
        <f>IFERROR(VLOOKUP(D182,リスト!$B$2:$E$18,4, FALSE), "")</f>
        <v/>
      </c>
      <c r="AY182" s="37" t="str">
        <f t="shared" si="23"/>
        <v/>
      </c>
      <c r="AZ182" s="38" t="str" cm="1">
        <f t="array" ref="AZ182">IF(ISBLANK(D182),"",IF(ISNUMBER(MATCH(D182,リスト!$B$19:$B$31,0)),IF(COUNTIF(F182:N182,"〇")&gt;1,"error",INDEX(リスト!$B$19:$M$31,MATCH(D182,リスト!$B$19:$B$31,0),IF(COUNTIF(F182:N182,"〇")=0,4,MATCH("〇",F182:N182,0)+3))),AX182*AY182))</f>
        <v/>
      </c>
      <c r="BA182" s="39">
        <f t="shared" si="24"/>
        <v>0</v>
      </c>
      <c r="BB182" s="39">
        <f t="shared" si="29"/>
        <v>0</v>
      </c>
      <c r="BC182" s="39">
        <f t="shared" si="30"/>
        <v>0</v>
      </c>
      <c r="BD182" s="39">
        <f t="shared" si="31"/>
        <v>0</v>
      </c>
      <c r="BE182" s="39">
        <f t="shared" si="32"/>
        <v>0</v>
      </c>
    </row>
    <row r="183" spans="2:57" ht="30" customHeight="1" x14ac:dyDescent="0.2">
      <c r="B183" s="43">
        <v>175</v>
      </c>
      <c r="C183" s="24"/>
      <c r="D183" s="24"/>
      <c r="E183" s="25"/>
      <c r="F183" s="26"/>
      <c r="G183" s="26"/>
      <c r="H183" s="26"/>
      <c r="I183" s="26"/>
      <c r="J183" s="26"/>
      <c r="K183" s="26"/>
      <c r="L183" s="26"/>
      <c r="M183" s="26"/>
      <c r="N183" s="27"/>
      <c r="O183" s="28" t="str">
        <f>IF(D183="", "", IF(COUNTIF(リスト!$B$2:$D$31, D183)&gt;=1, "光熱費", ""))</f>
        <v/>
      </c>
      <c r="P183" s="26"/>
      <c r="Q183" s="26"/>
      <c r="R183" s="26"/>
      <c r="S183" s="26"/>
      <c r="T183" s="26"/>
      <c r="U183" s="26"/>
      <c r="V183" s="26"/>
      <c r="W183" s="26"/>
      <c r="X183" s="26"/>
      <c r="Y183" s="29">
        <f t="shared" si="25"/>
        <v>0</v>
      </c>
      <c r="Z183" s="30">
        <f t="shared" si="26"/>
        <v>0</v>
      </c>
      <c r="AA183" s="28" t="str">
        <f>IF(D183="", "", VLOOKUP(D183, リスト!$B$2:$D$31, 3, FALSE))</f>
        <v/>
      </c>
      <c r="AB183" s="26"/>
      <c r="AC183" s="26"/>
      <c r="AD183" s="26"/>
      <c r="AE183" s="26"/>
      <c r="AF183" s="26"/>
      <c r="AG183" s="26"/>
      <c r="AH183" s="26"/>
      <c r="AI183" s="26"/>
      <c r="AJ183" s="26"/>
      <c r="AK183" s="29">
        <f t="shared" si="27"/>
        <v>0</v>
      </c>
      <c r="AL183" s="30">
        <f t="shared" si="28"/>
        <v>0</v>
      </c>
      <c r="AM183" s="31">
        <f t="shared" si="33"/>
        <v>0</v>
      </c>
      <c r="AN183" s="32">
        <f t="shared" si="33"/>
        <v>0</v>
      </c>
      <c r="AO183" s="33"/>
      <c r="AP183" s="34"/>
      <c r="AQ183" s="34"/>
      <c r="AR183" s="33"/>
      <c r="AS183" s="26"/>
      <c r="AT183" s="26"/>
      <c r="AU183" s="33"/>
      <c r="AV183" s="26"/>
      <c r="AW183" s="40"/>
      <c r="AX183" s="36" t="str">
        <f>IFERROR(VLOOKUP(D183,リスト!$B$2:$E$18,4, FALSE), "")</f>
        <v/>
      </c>
      <c r="AY183" s="37" t="str">
        <f t="shared" si="23"/>
        <v/>
      </c>
      <c r="AZ183" s="38" t="str" cm="1">
        <f t="array" ref="AZ183">IF(ISBLANK(D183),"",IF(ISNUMBER(MATCH(D183,リスト!$B$19:$B$31,0)),IF(COUNTIF(F183:N183,"〇")&gt;1,"error",INDEX(リスト!$B$19:$M$31,MATCH(D183,リスト!$B$19:$B$31,0),IF(COUNTIF(F183:N183,"〇")=0,4,MATCH("〇",F183:N183,0)+3))),AX183*AY183))</f>
        <v/>
      </c>
      <c r="BA183" s="39">
        <f t="shared" si="24"/>
        <v>0</v>
      </c>
      <c r="BB183" s="39">
        <f t="shared" si="29"/>
        <v>0</v>
      </c>
      <c r="BC183" s="39">
        <f t="shared" si="30"/>
        <v>0</v>
      </c>
      <c r="BD183" s="39">
        <f t="shared" si="31"/>
        <v>0</v>
      </c>
      <c r="BE183" s="39">
        <f t="shared" si="32"/>
        <v>0</v>
      </c>
    </row>
    <row r="184" spans="2:57" ht="30" customHeight="1" x14ac:dyDescent="0.2">
      <c r="B184" s="43">
        <v>176</v>
      </c>
      <c r="C184" s="24"/>
      <c r="D184" s="24"/>
      <c r="E184" s="25"/>
      <c r="F184" s="26"/>
      <c r="G184" s="26"/>
      <c r="H184" s="26"/>
      <c r="I184" s="26"/>
      <c r="J184" s="26"/>
      <c r="K184" s="26"/>
      <c r="L184" s="26"/>
      <c r="M184" s="26"/>
      <c r="N184" s="27"/>
      <c r="O184" s="28" t="str">
        <f>IF(D184="", "", IF(COUNTIF(リスト!$B$2:$D$31, D184)&gt;=1, "光熱費", ""))</f>
        <v/>
      </c>
      <c r="P184" s="26"/>
      <c r="Q184" s="26"/>
      <c r="R184" s="26"/>
      <c r="S184" s="26"/>
      <c r="T184" s="26"/>
      <c r="U184" s="26"/>
      <c r="V184" s="26"/>
      <c r="W184" s="26"/>
      <c r="X184" s="26"/>
      <c r="Y184" s="29">
        <f t="shared" si="25"/>
        <v>0</v>
      </c>
      <c r="Z184" s="30">
        <f t="shared" si="26"/>
        <v>0</v>
      </c>
      <c r="AA184" s="28" t="str">
        <f>IF(D184="", "", VLOOKUP(D184, リスト!$B$2:$D$31, 3, FALSE))</f>
        <v/>
      </c>
      <c r="AB184" s="26"/>
      <c r="AC184" s="26"/>
      <c r="AD184" s="26"/>
      <c r="AE184" s="26"/>
      <c r="AF184" s="26"/>
      <c r="AG184" s="26"/>
      <c r="AH184" s="26"/>
      <c r="AI184" s="26"/>
      <c r="AJ184" s="26"/>
      <c r="AK184" s="29">
        <f t="shared" si="27"/>
        <v>0</v>
      </c>
      <c r="AL184" s="30">
        <f t="shared" si="28"/>
        <v>0</v>
      </c>
      <c r="AM184" s="31">
        <f t="shared" si="33"/>
        <v>0</v>
      </c>
      <c r="AN184" s="32">
        <f t="shared" si="33"/>
        <v>0</v>
      </c>
      <c r="AO184" s="33"/>
      <c r="AP184" s="34"/>
      <c r="AQ184" s="34"/>
      <c r="AR184" s="33"/>
      <c r="AS184" s="26"/>
      <c r="AT184" s="26"/>
      <c r="AU184" s="33"/>
      <c r="AV184" s="26"/>
      <c r="AW184" s="40"/>
      <c r="AX184" s="36" t="str">
        <f>IFERROR(VLOOKUP(D184,リスト!$B$2:$E$18,4, FALSE), "")</f>
        <v/>
      </c>
      <c r="AY184" s="37" t="str">
        <f t="shared" si="23"/>
        <v/>
      </c>
      <c r="AZ184" s="38" t="str" cm="1">
        <f t="array" ref="AZ184">IF(ISBLANK(D184),"",IF(ISNUMBER(MATCH(D184,リスト!$B$19:$B$31,0)),IF(COUNTIF(F184:N184,"〇")&gt;1,"error",INDEX(リスト!$B$19:$M$31,MATCH(D184,リスト!$B$19:$B$31,0),IF(COUNTIF(F184:N184,"〇")=0,4,MATCH("〇",F184:N184,0)+3))),AX184*AY184))</f>
        <v/>
      </c>
      <c r="BA184" s="39">
        <f t="shared" si="24"/>
        <v>0</v>
      </c>
      <c r="BB184" s="39">
        <f t="shared" si="29"/>
        <v>0</v>
      </c>
      <c r="BC184" s="39">
        <f t="shared" si="30"/>
        <v>0</v>
      </c>
      <c r="BD184" s="39">
        <f t="shared" si="31"/>
        <v>0</v>
      </c>
      <c r="BE184" s="39">
        <f t="shared" si="32"/>
        <v>0</v>
      </c>
    </row>
    <row r="185" spans="2:57" ht="30" customHeight="1" x14ac:dyDescent="0.2">
      <c r="B185" s="43">
        <v>177</v>
      </c>
      <c r="C185" s="24"/>
      <c r="D185" s="24"/>
      <c r="E185" s="25"/>
      <c r="F185" s="26"/>
      <c r="G185" s="26"/>
      <c r="H185" s="26"/>
      <c r="I185" s="26"/>
      <c r="J185" s="26"/>
      <c r="K185" s="26"/>
      <c r="L185" s="26"/>
      <c r="M185" s="26"/>
      <c r="N185" s="27"/>
      <c r="O185" s="28" t="str">
        <f>IF(D185="", "", IF(COUNTIF(リスト!$B$2:$D$31, D185)&gt;=1, "光熱費", ""))</f>
        <v/>
      </c>
      <c r="P185" s="26"/>
      <c r="Q185" s="26"/>
      <c r="R185" s="26"/>
      <c r="S185" s="26"/>
      <c r="T185" s="26"/>
      <c r="U185" s="26"/>
      <c r="V185" s="26"/>
      <c r="W185" s="26"/>
      <c r="X185" s="26"/>
      <c r="Y185" s="29">
        <f t="shared" si="25"/>
        <v>0</v>
      </c>
      <c r="Z185" s="30">
        <f t="shared" si="26"/>
        <v>0</v>
      </c>
      <c r="AA185" s="28" t="str">
        <f>IF(D185="", "", VLOOKUP(D185, リスト!$B$2:$D$31, 3, FALSE))</f>
        <v/>
      </c>
      <c r="AB185" s="26"/>
      <c r="AC185" s="26"/>
      <c r="AD185" s="26"/>
      <c r="AE185" s="26"/>
      <c r="AF185" s="26"/>
      <c r="AG185" s="26"/>
      <c r="AH185" s="26"/>
      <c r="AI185" s="26"/>
      <c r="AJ185" s="26"/>
      <c r="AK185" s="29">
        <f t="shared" si="27"/>
        <v>0</v>
      </c>
      <c r="AL185" s="30">
        <f t="shared" si="28"/>
        <v>0</v>
      </c>
      <c r="AM185" s="31">
        <f t="shared" si="33"/>
        <v>0</v>
      </c>
      <c r="AN185" s="32">
        <f t="shared" si="33"/>
        <v>0</v>
      </c>
      <c r="AO185" s="33"/>
      <c r="AP185" s="34"/>
      <c r="AQ185" s="34"/>
      <c r="AR185" s="33"/>
      <c r="AS185" s="26"/>
      <c r="AT185" s="26"/>
      <c r="AU185" s="33"/>
      <c r="AV185" s="26"/>
      <c r="AW185" s="40"/>
      <c r="AX185" s="36" t="str">
        <f>IFERROR(VLOOKUP(D185,リスト!$B$2:$E$18,4, FALSE), "")</f>
        <v/>
      </c>
      <c r="AY185" s="37" t="str">
        <f t="shared" si="23"/>
        <v/>
      </c>
      <c r="AZ185" s="38" t="str" cm="1">
        <f t="array" ref="AZ185">IF(ISBLANK(D185),"",IF(ISNUMBER(MATCH(D185,リスト!$B$19:$B$31,0)),IF(COUNTIF(F185:N185,"〇")&gt;1,"error",INDEX(リスト!$B$19:$M$31,MATCH(D185,リスト!$B$19:$B$31,0),IF(COUNTIF(F185:N185,"〇")=0,4,MATCH("〇",F185:N185,0)+3))),AX185*AY185))</f>
        <v/>
      </c>
      <c r="BA185" s="39">
        <f t="shared" si="24"/>
        <v>0</v>
      </c>
      <c r="BB185" s="39">
        <f t="shared" si="29"/>
        <v>0</v>
      </c>
      <c r="BC185" s="39">
        <f t="shared" si="30"/>
        <v>0</v>
      </c>
      <c r="BD185" s="39">
        <f t="shared" si="31"/>
        <v>0</v>
      </c>
      <c r="BE185" s="39">
        <f t="shared" si="32"/>
        <v>0</v>
      </c>
    </row>
    <row r="186" spans="2:57" ht="30" customHeight="1" x14ac:dyDescent="0.2">
      <c r="B186" s="43">
        <v>178</v>
      </c>
      <c r="C186" s="24"/>
      <c r="D186" s="24"/>
      <c r="E186" s="25"/>
      <c r="F186" s="26"/>
      <c r="G186" s="26"/>
      <c r="H186" s="26"/>
      <c r="I186" s="26"/>
      <c r="J186" s="26"/>
      <c r="K186" s="26"/>
      <c r="L186" s="26"/>
      <c r="M186" s="26"/>
      <c r="N186" s="27"/>
      <c r="O186" s="28" t="str">
        <f>IF(D186="", "", IF(COUNTIF(リスト!$B$2:$D$31, D186)&gt;=1, "光熱費", ""))</f>
        <v/>
      </c>
      <c r="P186" s="26"/>
      <c r="Q186" s="26"/>
      <c r="R186" s="26"/>
      <c r="S186" s="26"/>
      <c r="T186" s="26"/>
      <c r="U186" s="26"/>
      <c r="V186" s="26"/>
      <c r="W186" s="26"/>
      <c r="X186" s="26"/>
      <c r="Y186" s="29">
        <f t="shared" si="25"/>
        <v>0</v>
      </c>
      <c r="Z186" s="30">
        <f t="shared" si="26"/>
        <v>0</v>
      </c>
      <c r="AA186" s="28" t="str">
        <f>IF(D186="", "", VLOOKUP(D186, リスト!$B$2:$D$31, 3, FALSE))</f>
        <v/>
      </c>
      <c r="AB186" s="26"/>
      <c r="AC186" s="26"/>
      <c r="AD186" s="26"/>
      <c r="AE186" s="26"/>
      <c r="AF186" s="26"/>
      <c r="AG186" s="26"/>
      <c r="AH186" s="26"/>
      <c r="AI186" s="26"/>
      <c r="AJ186" s="26"/>
      <c r="AK186" s="29">
        <f t="shared" si="27"/>
        <v>0</v>
      </c>
      <c r="AL186" s="30">
        <f t="shared" si="28"/>
        <v>0</v>
      </c>
      <c r="AM186" s="31">
        <f t="shared" si="33"/>
        <v>0</v>
      </c>
      <c r="AN186" s="32">
        <f t="shared" si="33"/>
        <v>0</v>
      </c>
      <c r="AO186" s="33"/>
      <c r="AP186" s="34"/>
      <c r="AQ186" s="34"/>
      <c r="AR186" s="33"/>
      <c r="AS186" s="26"/>
      <c r="AT186" s="26"/>
      <c r="AU186" s="33"/>
      <c r="AV186" s="26"/>
      <c r="AW186" s="40"/>
      <c r="AX186" s="36" t="str">
        <f>IFERROR(VLOOKUP(D186,リスト!$B$2:$E$18,4, FALSE), "")</f>
        <v/>
      </c>
      <c r="AY186" s="37" t="str">
        <f t="shared" si="23"/>
        <v/>
      </c>
      <c r="AZ186" s="38" t="str" cm="1">
        <f t="array" ref="AZ186">IF(ISBLANK(D186),"",IF(ISNUMBER(MATCH(D186,リスト!$B$19:$B$31,0)),IF(COUNTIF(F186:N186,"〇")&gt;1,"error",INDEX(リスト!$B$19:$M$31,MATCH(D186,リスト!$B$19:$B$31,0),IF(COUNTIF(F186:N186,"〇")=0,4,MATCH("〇",F186:N186,0)+3))),AX186*AY186))</f>
        <v/>
      </c>
      <c r="BA186" s="39">
        <f t="shared" si="24"/>
        <v>0</v>
      </c>
      <c r="BB186" s="39">
        <f t="shared" si="29"/>
        <v>0</v>
      </c>
      <c r="BC186" s="39">
        <f t="shared" si="30"/>
        <v>0</v>
      </c>
      <c r="BD186" s="39">
        <f t="shared" si="31"/>
        <v>0</v>
      </c>
      <c r="BE186" s="39">
        <f t="shared" si="32"/>
        <v>0</v>
      </c>
    </row>
    <row r="187" spans="2:57" ht="30" customHeight="1" x14ac:dyDescent="0.2">
      <c r="B187" s="43">
        <v>179</v>
      </c>
      <c r="C187" s="24"/>
      <c r="D187" s="24"/>
      <c r="E187" s="25"/>
      <c r="F187" s="26"/>
      <c r="G187" s="26"/>
      <c r="H187" s="26"/>
      <c r="I187" s="26"/>
      <c r="J187" s="26"/>
      <c r="K187" s="26"/>
      <c r="L187" s="26"/>
      <c r="M187" s="26"/>
      <c r="N187" s="27"/>
      <c r="O187" s="28" t="str">
        <f>IF(D187="", "", IF(COUNTIF(リスト!$B$2:$D$31, D187)&gt;=1, "光熱費", ""))</f>
        <v/>
      </c>
      <c r="P187" s="26"/>
      <c r="Q187" s="26"/>
      <c r="R187" s="26"/>
      <c r="S187" s="26"/>
      <c r="T187" s="26"/>
      <c r="U187" s="26"/>
      <c r="V187" s="26"/>
      <c r="W187" s="26"/>
      <c r="X187" s="26"/>
      <c r="Y187" s="29">
        <f t="shared" si="25"/>
        <v>0</v>
      </c>
      <c r="Z187" s="30">
        <f t="shared" si="26"/>
        <v>0</v>
      </c>
      <c r="AA187" s="28" t="str">
        <f>IF(D187="", "", VLOOKUP(D187, リスト!$B$2:$D$31, 3, FALSE))</f>
        <v/>
      </c>
      <c r="AB187" s="26"/>
      <c r="AC187" s="26"/>
      <c r="AD187" s="26"/>
      <c r="AE187" s="26"/>
      <c r="AF187" s="26"/>
      <c r="AG187" s="26"/>
      <c r="AH187" s="26"/>
      <c r="AI187" s="26"/>
      <c r="AJ187" s="26"/>
      <c r="AK187" s="29">
        <f t="shared" si="27"/>
        <v>0</v>
      </c>
      <c r="AL187" s="30">
        <f t="shared" si="28"/>
        <v>0</v>
      </c>
      <c r="AM187" s="31">
        <f t="shared" si="33"/>
        <v>0</v>
      </c>
      <c r="AN187" s="32">
        <f t="shared" si="33"/>
        <v>0</v>
      </c>
      <c r="AO187" s="33"/>
      <c r="AP187" s="34"/>
      <c r="AQ187" s="34"/>
      <c r="AR187" s="33"/>
      <c r="AS187" s="26"/>
      <c r="AT187" s="26"/>
      <c r="AU187" s="33"/>
      <c r="AV187" s="26"/>
      <c r="AW187" s="40"/>
      <c r="AX187" s="36" t="str">
        <f>IFERROR(VLOOKUP(D187,リスト!$B$2:$E$18,4, FALSE), "")</f>
        <v/>
      </c>
      <c r="AY187" s="37" t="str">
        <f t="shared" si="23"/>
        <v/>
      </c>
      <c r="AZ187" s="38" t="str" cm="1">
        <f t="array" ref="AZ187">IF(ISBLANK(D187),"",IF(ISNUMBER(MATCH(D187,リスト!$B$19:$B$31,0)),IF(COUNTIF(F187:N187,"〇")&gt;1,"error",INDEX(リスト!$B$19:$M$31,MATCH(D187,リスト!$B$19:$B$31,0),IF(COUNTIF(F187:N187,"〇")=0,4,MATCH("〇",F187:N187,0)+3))),AX187*AY187))</f>
        <v/>
      </c>
      <c r="BA187" s="39">
        <f t="shared" si="24"/>
        <v>0</v>
      </c>
      <c r="BB187" s="39">
        <f t="shared" si="29"/>
        <v>0</v>
      </c>
      <c r="BC187" s="39">
        <f t="shared" si="30"/>
        <v>0</v>
      </c>
      <c r="BD187" s="39">
        <f t="shared" si="31"/>
        <v>0</v>
      </c>
      <c r="BE187" s="39">
        <f t="shared" si="32"/>
        <v>0</v>
      </c>
    </row>
    <row r="188" spans="2:57" ht="30" customHeight="1" x14ac:dyDescent="0.2">
      <c r="B188" s="43">
        <v>180</v>
      </c>
      <c r="C188" s="24"/>
      <c r="D188" s="24"/>
      <c r="E188" s="25"/>
      <c r="F188" s="26"/>
      <c r="G188" s="26"/>
      <c r="H188" s="26"/>
      <c r="I188" s="26"/>
      <c r="J188" s="26"/>
      <c r="K188" s="26"/>
      <c r="L188" s="26"/>
      <c r="M188" s="26"/>
      <c r="N188" s="27"/>
      <c r="O188" s="28" t="str">
        <f>IF(D188="", "", IF(COUNTIF(リスト!$B$2:$D$31, D188)&gt;=1, "光熱費", ""))</f>
        <v/>
      </c>
      <c r="P188" s="26"/>
      <c r="Q188" s="26"/>
      <c r="R188" s="26"/>
      <c r="S188" s="26"/>
      <c r="T188" s="26"/>
      <c r="U188" s="26"/>
      <c r="V188" s="26"/>
      <c r="W188" s="26"/>
      <c r="X188" s="26"/>
      <c r="Y188" s="29">
        <f t="shared" si="25"/>
        <v>0</v>
      </c>
      <c r="Z188" s="30">
        <f t="shared" si="26"/>
        <v>0</v>
      </c>
      <c r="AA188" s="28" t="str">
        <f>IF(D188="", "", VLOOKUP(D188, リスト!$B$2:$D$31, 3, FALSE))</f>
        <v/>
      </c>
      <c r="AB188" s="26"/>
      <c r="AC188" s="26"/>
      <c r="AD188" s="26"/>
      <c r="AE188" s="26"/>
      <c r="AF188" s="26"/>
      <c r="AG188" s="26"/>
      <c r="AH188" s="26"/>
      <c r="AI188" s="26"/>
      <c r="AJ188" s="26"/>
      <c r="AK188" s="29">
        <f t="shared" si="27"/>
        <v>0</v>
      </c>
      <c r="AL188" s="30">
        <f t="shared" si="28"/>
        <v>0</v>
      </c>
      <c r="AM188" s="31">
        <f t="shared" si="33"/>
        <v>0</v>
      </c>
      <c r="AN188" s="32">
        <f t="shared" si="33"/>
        <v>0</v>
      </c>
      <c r="AO188" s="33"/>
      <c r="AP188" s="34"/>
      <c r="AQ188" s="34"/>
      <c r="AR188" s="33"/>
      <c r="AS188" s="26"/>
      <c r="AT188" s="26"/>
      <c r="AU188" s="33"/>
      <c r="AV188" s="26"/>
      <c r="AW188" s="40"/>
      <c r="AX188" s="36" t="str">
        <f>IFERROR(VLOOKUP(D188,リスト!$B$2:$E$18,4, FALSE), "")</f>
        <v/>
      </c>
      <c r="AY188" s="37" t="str">
        <f t="shared" si="23"/>
        <v/>
      </c>
      <c r="AZ188" s="38" t="str" cm="1">
        <f t="array" ref="AZ188">IF(ISBLANK(D188),"",IF(ISNUMBER(MATCH(D188,リスト!$B$19:$B$31,0)),IF(COUNTIF(F188:N188,"〇")&gt;1,"error",INDEX(リスト!$B$19:$M$31,MATCH(D188,リスト!$B$19:$B$31,0),IF(COUNTIF(F188:N188,"〇")=0,4,MATCH("〇",F188:N188,0)+3))),AX188*AY188))</f>
        <v/>
      </c>
      <c r="BA188" s="39">
        <f t="shared" si="24"/>
        <v>0</v>
      </c>
      <c r="BB188" s="39">
        <f t="shared" si="29"/>
        <v>0</v>
      </c>
      <c r="BC188" s="39">
        <f t="shared" si="30"/>
        <v>0</v>
      </c>
      <c r="BD188" s="39">
        <f t="shared" si="31"/>
        <v>0</v>
      </c>
      <c r="BE188" s="39">
        <f t="shared" si="32"/>
        <v>0</v>
      </c>
    </row>
    <row r="189" spans="2:57" ht="30" customHeight="1" x14ac:dyDescent="0.2">
      <c r="B189" s="43">
        <v>181</v>
      </c>
      <c r="C189" s="24"/>
      <c r="D189" s="24"/>
      <c r="E189" s="25"/>
      <c r="F189" s="26"/>
      <c r="G189" s="26"/>
      <c r="H189" s="26"/>
      <c r="I189" s="26"/>
      <c r="J189" s="26"/>
      <c r="K189" s="26"/>
      <c r="L189" s="26"/>
      <c r="M189" s="26"/>
      <c r="N189" s="27"/>
      <c r="O189" s="28" t="str">
        <f>IF(D189="", "", IF(COUNTIF(リスト!$B$2:$D$31, D189)&gt;=1, "光熱費", ""))</f>
        <v/>
      </c>
      <c r="P189" s="26"/>
      <c r="Q189" s="26"/>
      <c r="R189" s="26"/>
      <c r="S189" s="26"/>
      <c r="T189" s="26"/>
      <c r="U189" s="26"/>
      <c r="V189" s="26"/>
      <c r="W189" s="26"/>
      <c r="X189" s="26"/>
      <c r="Y189" s="29">
        <f t="shared" si="25"/>
        <v>0</v>
      </c>
      <c r="Z189" s="30">
        <f t="shared" si="26"/>
        <v>0</v>
      </c>
      <c r="AA189" s="28" t="str">
        <f>IF(D189="", "", VLOOKUP(D189, リスト!$B$2:$D$31, 3, FALSE))</f>
        <v/>
      </c>
      <c r="AB189" s="26"/>
      <c r="AC189" s="26"/>
      <c r="AD189" s="26"/>
      <c r="AE189" s="26"/>
      <c r="AF189" s="26"/>
      <c r="AG189" s="26"/>
      <c r="AH189" s="26"/>
      <c r="AI189" s="26"/>
      <c r="AJ189" s="26"/>
      <c r="AK189" s="29">
        <f t="shared" si="27"/>
        <v>0</v>
      </c>
      <c r="AL189" s="30">
        <f t="shared" si="28"/>
        <v>0</v>
      </c>
      <c r="AM189" s="31">
        <f t="shared" si="33"/>
        <v>0</v>
      </c>
      <c r="AN189" s="32">
        <f t="shared" si="33"/>
        <v>0</v>
      </c>
      <c r="AO189" s="33"/>
      <c r="AP189" s="34"/>
      <c r="AQ189" s="34"/>
      <c r="AR189" s="33"/>
      <c r="AS189" s="26"/>
      <c r="AT189" s="26"/>
      <c r="AU189" s="33"/>
      <c r="AV189" s="26"/>
      <c r="AW189" s="40"/>
      <c r="AX189" s="36" t="str">
        <f>IFERROR(VLOOKUP(D189,リスト!$B$2:$E$18,4, FALSE), "")</f>
        <v/>
      </c>
      <c r="AY189" s="37" t="str">
        <f t="shared" si="23"/>
        <v/>
      </c>
      <c r="AZ189" s="38" t="str" cm="1">
        <f t="array" ref="AZ189">IF(ISBLANK(D189),"",IF(ISNUMBER(MATCH(D189,リスト!$B$19:$B$31,0)),IF(COUNTIF(F189:N189,"〇")&gt;1,"error",INDEX(リスト!$B$19:$M$31,MATCH(D189,リスト!$B$19:$B$31,0),IF(COUNTIF(F189:N189,"〇")=0,4,MATCH("〇",F189:N189,0)+3))),AX189*AY189))</f>
        <v/>
      </c>
      <c r="BA189" s="39">
        <f t="shared" si="24"/>
        <v>0</v>
      </c>
      <c r="BB189" s="39">
        <f t="shared" si="29"/>
        <v>0</v>
      </c>
      <c r="BC189" s="39">
        <f t="shared" si="30"/>
        <v>0</v>
      </c>
      <c r="BD189" s="39">
        <f t="shared" si="31"/>
        <v>0</v>
      </c>
      <c r="BE189" s="39">
        <f t="shared" si="32"/>
        <v>0</v>
      </c>
    </row>
    <row r="190" spans="2:57" ht="30" customHeight="1" x14ac:dyDescent="0.2">
      <c r="B190" s="43">
        <v>182</v>
      </c>
      <c r="C190" s="24"/>
      <c r="D190" s="24"/>
      <c r="E190" s="25"/>
      <c r="F190" s="26"/>
      <c r="G190" s="26"/>
      <c r="H190" s="26"/>
      <c r="I190" s="26"/>
      <c r="J190" s="26"/>
      <c r="K190" s="26"/>
      <c r="L190" s="26"/>
      <c r="M190" s="26"/>
      <c r="N190" s="27"/>
      <c r="O190" s="28" t="str">
        <f>IF(D190="", "", IF(COUNTIF(リスト!$B$2:$D$31, D190)&gt;=1, "光熱費", ""))</f>
        <v/>
      </c>
      <c r="P190" s="26"/>
      <c r="Q190" s="26"/>
      <c r="R190" s="26"/>
      <c r="S190" s="26"/>
      <c r="T190" s="26"/>
      <c r="U190" s="26"/>
      <c r="V190" s="26"/>
      <c r="W190" s="26"/>
      <c r="X190" s="26"/>
      <c r="Y190" s="29">
        <f t="shared" si="25"/>
        <v>0</v>
      </c>
      <c r="Z190" s="30">
        <f t="shared" si="26"/>
        <v>0</v>
      </c>
      <c r="AA190" s="28" t="str">
        <f>IF(D190="", "", VLOOKUP(D190, リスト!$B$2:$D$31, 3, FALSE))</f>
        <v/>
      </c>
      <c r="AB190" s="26"/>
      <c r="AC190" s="26"/>
      <c r="AD190" s="26"/>
      <c r="AE190" s="26"/>
      <c r="AF190" s="26"/>
      <c r="AG190" s="26"/>
      <c r="AH190" s="26"/>
      <c r="AI190" s="26"/>
      <c r="AJ190" s="26"/>
      <c r="AK190" s="29">
        <f t="shared" si="27"/>
        <v>0</v>
      </c>
      <c r="AL190" s="30">
        <f t="shared" si="28"/>
        <v>0</v>
      </c>
      <c r="AM190" s="31">
        <f t="shared" si="33"/>
        <v>0</v>
      </c>
      <c r="AN190" s="32">
        <f t="shared" si="33"/>
        <v>0</v>
      </c>
      <c r="AO190" s="33"/>
      <c r="AP190" s="34"/>
      <c r="AQ190" s="34"/>
      <c r="AR190" s="33"/>
      <c r="AS190" s="26"/>
      <c r="AT190" s="26"/>
      <c r="AU190" s="33"/>
      <c r="AV190" s="26"/>
      <c r="AW190" s="40"/>
      <c r="AX190" s="36" t="str">
        <f>IFERROR(VLOOKUP(D190,リスト!$B$2:$E$18,4, FALSE), "")</f>
        <v/>
      </c>
      <c r="AY190" s="37" t="str">
        <f t="shared" si="23"/>
        <v/>
      </c>
      <c r="AZ190" s="38" t="str" cm="1">
        <f t="array" ref="AZ190">IF(ISBLANK(D190),"",IF(ISNUMBER(MATCH(D190,リスト!$B$19:$B$31,0)),IF(COUNTIF(F190:N190,"〇")&gt;1,"error",INDEX(リスト!$B$19:$M$31,MATCH(D190,リスト!$B$19:$B$31,0),IF(COUNTIF(F190:N190,"〇")=0,4,MATCH("〇",F190:N190,0)+3))),AX190*AY190))</f>
        <v/>
      </c>
      <c r="BA190" s="39">
        <f t="shared" si="24"/>
        <v>0</v>
      </c>
      <c r="BB190" s="39">
        <f t="shared" si="29"/>
        <v>0</v>
      </c>
      <c r="BC190" s="39">
        <f t="shared" si="30"/>
        <v>0</v>
      </c>
      <c r="BD190" s="39">
        <f t="shared" si="31"/>
        <v>0</v>
      </c>
      <c r="BE190" s="39">
        <f t="shared" si="32"/>
        <v>0</v>
      </c>
    </row>
    <row r="191" spans="2:57" ht="30" customHeight="1" x14ac:dyDescent="0.2">
      <c r="B191" s="43">
        <v>183</v>
      </c>
      <c r="C191" s="24"/>
      <c r="D191" s="24"/>
      <c r="E191" s="25"/>
      <c r="F191" s="26"/>
      <c r="G191" s="26"/>
      <c r="H191" s="26"/>
      <c r="I191" s="26"/>
      <c r="J191" s="26"/>
      <c r="K191" s="26"/>
      <c r="L191" s="26"/>
      <c r="M191" s="26"/>
      <c r="N191" s="27"/>
      <c r="O191" s="28" t="str">
        <f>IF(D191="", "", IF(COUNTIF(リスト!$B$2:$D$31, D191)&gt;=1, "光熱費", ""))</f>
        <v/>
      </c>
      <c r="P191" s="26"/>
      <c r="Q191" s="26"/>
      <c r="R191" s="26"/>
      <c r="S191" s="26"/>
      <c r="T191" s="26"/>
      <c r="U191" s="26"/>
      <c r="V191" s="26"/>
      <c r="W191" s="26"/>
      <c r="X191" s="26"/>
      <c r="Y191" s="29">
        <f t="shared" si="25"/>
        <v>0</v>
      </c>
      <c r="Z191" s="30">
        <f t="shared" si="26"/>
        <v>0</v>
      </c>
      <c r="AA191" s="28" t="str">
        <f>IF(D191="", "", VLOOKUP(D191, リスト!$B$2:$D$31, 3, FALSE))</f>
        <v/>
      </c>
      <c r="AB191" s="26"/>
      <c r="AC191" s="26"/>
      <c r="AD191" s="26"/>
      <c r="AE191" s="26"/>
      <c r="AF191" s="26"/>
      <c r="AG191" s="26"/>
      <c r="AH191" s="26"/>
      <c r="AI191" s="26"/>
      <c r="AJ191" s="26"/>
      <c r="AK191" s="29">
        <f t="shared" si="27"/>
        <v>0</v>
      </c>
      <c r="AL191" s="30">
        <f t="shared" si="28"/>
        <v>0</v>
      </c>
      <c r="AM191" s="31">
        <f t="shared" si="33"/>
        <v>0</v>
      </c>
      <c r="AN191" s="32">
        <f t="shared" si="33"/>
        <v>0</v>
      </c>
      <c r="AO191" s="33"/>
      <c r="AP191" s="34"/>
      <c r="AQ191" s="34"/>
      <c r="AR191" s="33"/>
      <c r="AS191" s="26"/>
      <c r="AT191" s="26"/>
      <c r="AU191" s="33"/>
      <c r="AV191" s="26"/>
      <c r="AW191" s="40"/>
      <c r="AX191" s="36" t="str">
        <f>IFERROR(VLOOKUP(D191,リスト!$B$2:$E$18,4, FALSE), "")</f>
        <v/>
      </c>
      <c r="AY191" s="37" t="str">
        <f t="shared" si="23"/>
        <v/>
      </c>
      <c r="AZ191" s="38" t="str" cm="1">
        <f t="array" ref="AZ191">IF(ISBLANK(D191),"",IF(ISNUMBER(MATCH(D191,リスト!$B$19:$B$31,0)),IF(COUNTIF(F191:N191,"〇")&gt;1,"error",INDEX(リスト!$B$19:$M$31,MATCH(D191,リスト!$B$19:$B$31,0),IF(COUNTIF(F191:N191,"〇")=0,4,MATCH("〇",F191:N191,0)+3))),AX191*AY191))</f>
        <v/>
      </c>
      <c r="BA191" s="39">
        <f t="shared" si="24"/>
        <v>0</v>
      </c>
      <c r="BB191" s="39">
        <f t="shared" si="29"/>
        <v>0</v>
      </c>
      <c r="BC191" s="39">
        <f t="shared" si="30"/>
        <v>0</v>
      </c>
      <c r="BD191" s="39">
        <f t="shared" si="31"/>
        <v>0</v>
      </c>
      <c r="BE191" s="39">
        <f t="shared" si="32"/>
        <v>0</v>
      </c>
    </row>
    <row r="192" spans="2:57" ht="30" customHeight="1" x14ac:dyDescent="0.2">
      <c r="B192" s="43">
        <v>184</v>
      </c>
      <c r="C192" s="24"/>
      <c r="D192" s="24"/>
      <c r="E192" s="25"/>
      <c r="F192" s="26"/>
      <c r="G192" s="26"/>
      <c r="H192" s="26"/>
      <c r="I192" s="26"/>
      <c r="J192" s="26"/>
      <c r="K192" s="26"/>
      <c r="L192" s="26"/>
      <c r="M192" s="26"/>
      <c r="N192" s="27"/>
      <c r="O192" s="28" t="str">
        <f>IF(D192="", "", IF(COUNTIF(リスト!$B$2:$D$31, D192)&gt;=1, "光熱費", ""))</f>
        <v/>
      </c>
      <c r="P192" s="26"/>
      <c r="Q192" s="26"/>
      <c r="R192" s="26"/>
      <c r="S192" s="26"/>
      <c r="T192" s="26"/>
      <c r="U192" s="26"/>
      <c r="V192" s="26"/>
      <c r="W192" s="26"/>
      <c r="X192" s="26"/>
      <c r="Y192" s="29">
        <f t="shared" si="25"/>
        <v>0</v>
      </c>
      <c r="Z192" s="30">
        <f t="shared" si="26"/>
        <v>0</v>
      </c>
      <c r="AA192" s="28" t="str">
        <f>IF(D192="", "", VLOOKUP(D192, リスト!$B$2:$D$31, 3, FALSE))</f>
        <v/>
      </c>
      <c r="AB192" s="26"/>
      <c r="AC192" s="26"/>
      <c r="AD192" s="26"/>
      <c r="AE192" s="26"/>
      <c r="AF192" s="26"/>
      <c r="AG192" s="26"/>
      <c r="AH192" s="26"/>
      <c r="AI192" s="26"/>
      <c r="AJ192" s="26"/>
      <c r="AK192" s="29">
        <f t="shared" si="27"/>
        <v>0</v>
      </c>
      <c r="AL192" s="30">
        <f t="shared" si="28"/>
        <v>0</v>
      </c>
      <c r="AM192" s="31">
        <f t="shared" si="33"/>
        <v>0</v>
      </c>
      <c r="AN192" s="32">
        <f t="shared" si="33"/>
        <v>0</v>
      </c>
      <c r="AO192" s="33"/>
      <c r="AP192" s="34"/>
      <c r="AQ192" s="34"/>
      <c r="AR192" s="33"/>
      <c r="AS192" s="26"/>
      <c r="AT192" s="26"/>
      <c r="AU192" s="33"/>
      <c r="AV192" s="26"/>
      <c r="AW192" s="40"/>
      <c r="AX192" s="36" t="str">
        <f>IFERROR(VLOOKUP(D192,リスト!$B$2:$E$18,4, FALSE), "")</f>
        <v/>
      </c>
      <c r="AY192" s="37" t="str">
        <f t="shared" si="23"/>
        <v/>
      </c>
      <c r="AZ192" s="38" t="str" cm="1">
        <f t="array" ref="AZ192">IF(ISBLANK(D192),"",IF(ISNUMBER(MATCH(D192,リスト!$B$19:$B$31,0)),IF(COUNTIF(F192:N192,"〇")&gt;1,"error",INDEX(リスト!$B$19:$M$31,MATCH(D192,リスト!$B$19:$B$31,0),IF(COUNTIF(F192:N192,"〇")=0,4,MATCH("〇",F192:N192,0)+3))),AX192*AY192))</f>
        <v/>
      </c>
      <c r="BA192" s="39">
        <f t="shared" si="24"/>
        <v>0</v>
      </c>
      <c r="BB192" s="39">
        <f t="shared" si="29"/>
        <v>0</v>
      </c>
      <c r="BC192" s="39">
        <f t="shared" si="30"/>
        <v>0</v>
      </c>
      <c r="BD192" s="39">
        <f t="shared" si="31"/>
        <v>0</v>
      </c>
      <c r="BE192" s="39">
        <f t="shared" si="32"/>
        <v>0</v>
      </c>
    </row>
    <row r="193" spans="2:57" ht="30" customHeight="1" x14ac:dyDescent="0.2">
      <c r="B193" s="43">
        <v>185</v>
      </c>
      <c r="C193" s="24"/>
      <c r="D193" s="24"/>
      <c r="E193" s="25"/>
      <c r="F193" s="26"/>
      <c r="G193" s="26"/>
      <c r="H193" s="26"/>
      <c r="I193" s="26"/>
      <c r="J193" s="26"/>
      <c r="K193" s="26"/>
      <c r="L193" s="26"/>
      <c r="M193" s="26"/>
      <c r="N193" s="27"/>
      <c r="O193" s="28" t="str">
        <f>IF(D193="", "", IF(COUNTIF(リスト!$B$2:$D$31, D193)&gt;=1, "光熱費", ""))</f>
        <v/>
      </c>
      <c r="P193" s="26"/>
      <c r="Q193" s="26"/>
      <c r="R193" s="26"/>
      <c r="S193" s="26"/>
      <c r="T193" s="26"/>
      <c r="U193" s="26"/>
      <c r="V193" s="26"/>
      <c r="W193" s="26"/>
      <c r="X193" s="26"/>
      <c r="Y193" s="29">
        <f t="shared" si="25"/>
        <v>0</v>
      </c>
      <c r="Z193" s="30">
        <f t="shared" si="26"/>
        <v>0</v>
      </c>
      <c r="AA193" s="28" t="str">
        <f>IF(D193="", "", VLOOKUP(D193, リスト!$B$2:$D$31, 3, FALSE))</f>
        <v/>
      </c>
      <c r="AB193" s="26"/>
      <c r="AC193" s="26"/>
      <c r="AD193" s="26"/>
      <c r="AE193" s="26"/>
      <c r="AF193" s="26"/>
      <c r="AG193" s="26"/>
      <c r="AH193" s="26"/>
      <c r="AI193" s="26"/>
      <c r="AJ193" s="26"/>
      <c r="AK193" s="29">
        <f t="shared" si="27"/>
        <v>0</v>
      </c>
      <c r="AL193" s="30">
        <f t="shared" si="28"/>
        <v>0</v>
      </c>
      <c r="AM193" s="31">
        <f t="shared" si="33"/>
        <v>0</v>
      </c>
      <c r="AN193" s="32">
        <f t="shared" si="33"/>
        <v>0</v>
      </c>
      <c r="AO193" s="33"/>
      <c r="AP193" s="34"/>
      <c r="AQ193" s="34"/>
      <c r="AR193" s="33"/>
      <c r="AS193" s="26"/>
      <c r="AT193" s="26"/>
      <c r="AU193" s="33"/>
      <c r="AV193" s="26"/>
      <c r="AW193" s="40"/>
      <c r="AX193" s="36" t="str">
        <f>IFERROR(VLOOKUP(D193,リスト!$B$2:$E$18,4, FALSE), "")</f>
        <v/>
      </c>
      <c r="AY193" s="37" t="str">
        <f t="shared" si="23"/>
        <v/>
      </c>
      <c r="AZ193" s="38" t="str" cm="1">
        <f t="array" ref="AZ193">IF(ISBLANK(D193),"",IF(ISNUMBER(MATCH(D193,リスト!$B$19:$B$31,0)),IF(COUNTIF(F193:N193,"〇")&gt;1,"error",INDEX(リスト!$B$19:$M$31,MATCH(D193,リスト!$B$19:$B$31,0),IF(COUNTIF(F193:N193,"〇")=0,4,MATCH("〇",F193:N193,0)+3))),AX193*AY193))</f>
        <v/>
      </c>
      <c r="BA193" s="39">
        <f t="shared" si="24"/>
        <v>0</v>
      </c>
      <c r="BB193" s="39">
        <f t="shared" si="29"/>
        <v>0</v>
      </c>
      <c r="BC193" s="39">
        <f t="shared" si="30"/>
        <v>0</v>
      </c>
      <c r="BD193" s="39">
        <f t="shared" si="31"/>
        <v>0</v>
      </c>
      <c r="BE193" s="39">
        <f t="shared" si="32"/>
        <v>0</v>
      </c>
    </row>
    <row r="194" spans="2:57" ht="30" customHeight="1" x14ac:dyDescent="0.2">
      <c r="B194" s="43">
        <v>186</v>
      </c>
      <c r="C194" s="24"/>
      <c r="D194" s="24"/>
      <c r="E194" s="25"/>
      <c r="F194" s="26"/>
      <c r="G194" s="26"/>
      <c r="H194" s="26"/>
      <c r="I194" s="26"/>
      <c r="J194" s="26"/>
      <c r="K194" s="26"/>
      <c r="L194" s="26"/>
      <c r="M194" s="26"/>
      <c r="N194" s="27"/>
      <c r="O194" s="28" t="str">
        <f>IF(D194="", "", IF(COUNTIF(リスト!$B$2:$D$31, D194)&gt;=1, "光熱費", ""))</f>
        <v/>
      </c>
      <c r="P194" s="26"/>
      <c r="Q194" s="26"/>
      <c r="R194" s="26"/>
      <c r="S194" s="26"/>
      <c r="T194" s="26"/>
      <c r="U194" s="26"/>
      <c r="V194" s="26"/>
      <c r="W194" s="26"/>
      <c r="X194" s="26"/>
      <c r="Y194" s="29">
        <f t="shared" si="25"/>
        <v>0</v>
      </c>
      <c r="Z194" s="30">
        <f t="shared" si="26"/>
        <v>0</v>
      </c>
      <c r="AA194" s="28" t="str">
        <f>IF(D194="", "", VLOOKUP(D194, リスト!$B$2:$D$31, 3, FALSE))</f>
        <v/>
      </c>
      <c r="AB194" s="26"/>
      <c r="AC194" s="26"/>
      <c r="AD194" s="26"/>
      <c r="AE194" s="26"/>
      <c r="AF194" s="26"/>
      <c r="AG194" s="26"/>
      <c r="AH194" s="26"/>
      <c r="AI194" s="26"/>
      <c r="AJ194" s="26"/>
      <c r="AK194" s="29">
        <f t="shared" si="27"/>
        <v>0</v>
      </c>
      <c r="AL194" s="30">
        <f t="shared" si="28"/>
        <v>0</v>
      </c>
      <c r="AM194" s="31">
        <f t="shared" si="33"/>
        <v>0</v>
      </c>
      <c r="AN194" s="32">
        <f t="shared" si="33"/>
        <v>0</v>
      </c>
      <c r="AO194" s="33"/>
      <c r="AP194" s="34"/>
      <c r="AQ194" s="34"/>
      <c r="AR194" s="33"/>
      <c r="AS194" s="26"/>
      <c r="AT194" s="26"/>
      <c r="AU194" s="33"/>
      <c r="AV194" s="26"/>
      <c r="AW194" s="40"/>
      <c r="AX194" s="36" t="str">
        <f>IFERROR(VLOOKUP(D194,リスト!$B$2:$E$18,4, FALSE), "")</f>
        <v/>
      </c>
      <c r="AY194" s="37" t="str">
        <f t="shared" si="23"/>
        <v/>
      </c>
      <c r="AZ194" s="38" t="str" cm="1">
        <f t="array" ref="AZ194">IF(ISBLANK(D194),"",IF(ISNUMBER(MATCH(D194,リスト!$B$19:$B$31,0)),IF(COUNTIF(F194:N194,"〇")&gt;1,"error",INDEX(リスト!$B$19:$M$31,MATCH(D194,リスト!$B$19:$B$31,0),IF(COUNTIF(F194:N194,"〇")=0,4,MATCH("〇",F194:N194,0)+3))),AX194*AY194))</f>
        <v/>
      </c>
      <c r="BA194" s="39">
        <f t="shared" si="24"/>
        <v>0</v>
      </c>
      <c r="BB194" s="39">
        <f t="shared" si="29"/>
        <v>0</v>
      </c>
      <c r="BC194" s="39">
        <f t="shared" si="30"/>
        <v>0</v>
      </c>
      <c r="BD194" s="39">
        <f t="shared" si="31"/>
        <v>0</v>
      </c>
      <c r="BE194" s="39">
        <f t="shared" si="32"/>
        <v>0</v>
      </c>
    </row>
    <row r="195" spans="2:57" ht="30" customHeight="1" x14ac:dyDescent="0.2">
      <c r="B195" s="43">
        <v>187</v>
      </c>
      <c r="C195" s="24"/>
      <c r="D195" s="24"/>
      <c r="E195" s="25"/>
      <c r="F195" s="26"/>
      <c r="G195" s="26"/>
      <c r="H195" s="26"/>
      <c r="I195" s="26"/>
      <c r="J195" s="26"/>
      <c r="K195" s="26"/>
      <c r="L195" s="26"/>
      <c r="M195" s="26"/>
      <c r="N195" s="27"/>
      <c r="O195" s="28" t="str">
        <f>IF(D195="", "", IF(COUNTIF(リスト!$B$2:$D$31, D195)&gt;=1, "光熱費", ""))</f>
        <v/>
      </c>
      <c r="P195" s="26"/>
      <c r="Q195" s="26"/>
      <c r="R195" s="26"/>
      <c r="S195" s="26"/>
      <c r="T195" s="26"/>
      <c r="U195" s="26"/>
      <c r="V195" s="26"/>
      <c r="W195" s="26"/>
      <c r="X195" s="26"/>
      <c r="Y195" s="29">
        <f t="shared" si="25"/>
        <v>0</v>
      </c>
      <c r="Z195" s="30">
        <f t="shared" si="26"/>
        <v>0</v>
      </c>
      <c r="AA195" s="28" t="str">
        <f>IF(D195="", "", VLOOKUP(D195, リスト!$B$2:$D$31, 3, FALSE))</f>
        <v/>
      </c>
      <c r="AB195" s="26"/>
      <c r="AC195" s="26"/>
      <c r="AD195" s="26"/>
      <c r="AE195" s="26"/>
      <c r="AF195" s="26"/>
      <c r="AG195" s="26"/>
      <c r="AH195" s="26"/>
      <c r="AI195" s="26"/>
      <c r="AJ195" s="26"/>
      <c r="AK195" s="29">
        <f t="shared" si="27"/>
        <v>0</v>
      </c>
      <c r="AL195" s="30">
        <f t="shared" si="28"/>
        <v>0</v>
      </c>
      <c r="AM195" s="31">
        <f t="shared" si="33"/>
        <v>0</v>
      </c>
      <c r="AN195" s="32">
        <f t="shared" si="33"/>
        <v>0</v>
      </c>
      <c r="AO195" s="33"/>
      <c r="AP195" s="34"/>
      <c r="AQ195" s="34"/>
      <c r="AR195" s="33"/>
      <c r="AS195" s="26"/>
      <c r="AT195" s="26"/>
      <c r="AU195" s="33"/>
      <c r="AV195" s="26"/>
      <c r="AW195" s="40"/>
      <c r="AX195" s="36" t="str">
        <f>IFERROR(VLOOKUP(D195,リスト!$B$2:$E$18,4, FALSE), "")</f>
        <v/>
      </c>
      <c r="AY195" s="37" t="str">
        <f t="shared" si="23"/>
        <v/>
      </c>
      <c r="AZ195" s="38" t="str" cm="1">
        <f t="array" ref="AZ195">IF(ISBLANK(D195),"",IF(ISNUMBER(MATCH(D195,リスト!$B$19:$B$31,0)),IF(COUNTIF(F195:N195,"〇")&gt;1,"error",INDEX(リスト!$B$19:$M$31,MATCH(D195,リスト!$B$19:$B$31,0),IF(COUNTIF(F195:N195,"〇")=0,4,MATCH("〇",F195:N195,0)+3))),AX195*AY195))</f>
        <v/>
      </c>
      <c r="BA195" s="39">
        <f t="shared" si="24"/>
        <v>0</v>
      </c>
      <c r="BB195" s="39">
        <f t="shared" si="29"/>
        <v>0</v>
      </c>
      <c r="BC195" s="39">
        <f t="shared" si="30"/>
        <v>0</v>
      </c>
      <c r="BD195" s="39">
        <f t="shared" si="31"/>
        <v>0</v>
      </c>
      <c r="BE195" s="39">
        <f t="shared" si="32"/>
        <v>0</v>
      </c>
    </row>
  </sheetData>
  <sheetProtection algorithmName="SHA-512" hashValue="QslhVA9qHOGnWC7KPz3gRQ7ka2pKoPnp7yugn0SnL4YEBPUYclWwIhza9RLDDXY5O5IecTEusFzj7mk2bieYow==" saltValue="ab22bGU8WtxPyAMcLsBXew==" spinCount="100000" sheet="1" objects="1" scenarios="1"/>
  <mergeCells count="20">
    <mergeCell ref="G4:O4"/>
    <mergeCell ref="AO5:AQ5"/>
    <mergeCell ref="AR5:AT5"/>
    <mergeCell ref="AU5:AW5"/>
    <mergeCell ref="AX5:BE5"/>
    <mergeCell ref="B6:E7"/>
    <mergeCell ref="F6:N7"/>
    <mergeCell ref="O6:AN7"/>
    <mergeCell ref="AO6:AW6"/>
    <mergeCell ref="AX6:BE6"/>
    <mergeCell ref="AO7:AQ7"/>
    <mergeCell ref="AR7:AT7"/>
    <mergeCell ref="AU7:AW7"/>
    <mergeCell ref="AX7:AY7"/>
    <mergeCell ref="B2:C2"/>
    <mergeCell ref="D2:E2"/>
    <mergeCell ref="B3:C3"/>
    <mergeCell ref="D3:E3"/>
    <mergeCell ref="B4:C4"/>
    <mergeCell ref="D4:E4"/>
  </mergeCells>
  <phoneticPr fontId="3"/>
  <conditionalFormatting sqref="AZ9:AZ195">
    <cfRule type="expression" dxfId="0" priority="1">
      <formula>$AZ9="error"</formula>
    </cfRule>
  </conditionalFormatting>
  <hyperlinks>
    <hyperlink ref="G4" r:id="rId1" xr:uid="{26434BFF-62BE-45C2-AB8A-EF6C5A2DD475}"/>
  </hyperlinks>
  <pageMargins left="0.43307086614173229" right="0.15748031496062992" top="0.43307086614173229" bottom="0.15748031496062992" header="0.31496062992125984" footer="0.31496062992125984"/>
  <pageSetup paperSize="9" scale="30" fitToWidth="3" orientation="landscape" r:id="rId2"/>
  <colBreaks count="1" manualBreakCount="1">
    <brk id="40" max="1048575" man="1"/>
  </colBreaks>
  <drawing r:id="rId3"/>
  <extLst>
    <ext xmlns:x14="http://schemas.microsoft.com/office/spreadsheetml/2009/9/main" uri="{CCE6A557-97BC-4b89-ADB6-D9C93CAAB3DF}">
      <x14:dataValidations xmlns:xm="http://schemas.microsoft.com/office/excel/2006/main" count="1">
        <x14:dataValidation type="list" allowBlank="1" showInputMessage="1" showErrorMessage="1" xr:uid="{C30C0F16-63CE-4E70-BA98-F5E10C357D4D}">
          <x14:formula1>
            <xm:f>リスト!$B$2:$B$31</xm:f>
          </x14:formula1>
          <xm:sqref>D9:D195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3D69C9-3B67-4AC5-BDA4-B8CDBB280F17}">
  <dimension ref="A1:M35"/>
  <sheetViews>
    <sheetView workbookViewId="0">
      <selection activeCell="G40" sqref="G40"/>
    </sheetView>
  </sheetViews>
  <sheetFormatPr defaultColWidth="8.6328125" defaultRowHeight="13" x14ac:dyDescent="0.2"/>
  <cols>
    <col min="1" max="1" width="8.6328125" style="2"/>
    <col min="2" max="2" width="25" style="2" bestFit="1" customWidth="1"/>
    <col min="3" max="3" width="5.453125" style="2" bestFit="1" customWidth="1"/>
    <col min="4" max="4" width="7.7265625" style="2" bestFit="1" customWidth="1"/>
    <col min="5" max="5" width="11" style="2" bestFit="1" customWidth="1"/>
    <col min="6" max="16384" width="8.6328125" style="2"/>
  </cols>
  <sheetData>
    <row r="1" spans="1:5" ht="14" x14ac:dyDescent="0.2">
      <c r="A1" s="1"/>
      <c r="B1" s="1"/>
      <c r="C1" s="1" t="s">
        <v>40</v>
      </c>
      <c r="D1" s="1"/>
      <c r="E1" s="2" t="s">
        <v>41</v>
      </c>
    </row>
    <row r="2" spans="1:5" ht="14" x14ac:dyDescent="0.2">
      <c r="A2" s="1" t="s">
        <v>42</v>
      </c>
      <c r="B2" s="1" t="s">
        <v>43</v>
      </c>
      <c r="C2" s="3">
        <v>1</v>
      </c>
      <c r="D2" s="3" t="s">
        <v>44</v>
      </c>
      <c r="E2" s="4">
        <v>3646</v>
      </c>
    </row>
    <row r="3" spans="1:5" ht="14" x14ac:dyDescent="0.2">
      <c r="A3" s="1"/>
      <c r="B3" s="1" t="s">
        <v>45</v>
      </c>
      <c r="C3" s="3">
        <v>2</v>
      </c>
      <c r="D3" s="3" t="s">
        <v>44</v>
      </c>
      <c r="E3" s="4">
        <v>3646</v>
      </c>
    </row>
    <row r="4" spans="1:5" ht="14" x14ac:dyDescent="0.2">
      <c r="A4" s="1"/>
      <c r="B4" s="1" t="s">
        <v>46</v>
      </c>
      <c r="C4" s="3">
        <v>3</v>
      </c>
      <c r="D4" s="3" t="s">
        <v>44</v>
      </c>
      <c r="E4" s="4">
        <v>3646</v>
      </c>
    </row>
    <row r="5" spans="1:5" ht="14" x14ac:dyDescent="0.2">
      <c r="A5" s="1"/>
      <c r="B5" s="1" t="s">
        <v>47</v>
      </c>
      <c r="C5" s="3">
        <v>4</v>
      </c>
      <c r="D5" s="3" t="s">
        <v>44</v>
      </c>
      <c r="E5" s="4">
        <v>3646</v>
      </c>
    </row>
    <row r="6" spans="1:5" ht="14" x14ac:dyDescent="0.2">
      <c r="A6" s="1"/>
      <c r="B6" s="1" t="s">
        <v>48</v>
      </c>
      <c r="C6" s="3">
        <v>5</v>
      </c>
      <c r="D6" s="3" t="s">
        <v>44</v>
      </c>
      <c r="E6" s="4">
        <v>3646</v>
      </c>
    </row>
    <row r="7" spans="1:5" ht="14" x14ac:dyDescent="0.2">
      <c r="A7" s="1"/>
      <c r="B7" s="1" t="s">
        <v>49</v>
      </c>
      <c r="C7" s="3">
        <v>6</v>
      </c>
      <c r="D7" s="3" t="s">
        <v>44</v>
      </c>
      <c r="E7" s="4">
        <v>3646</v>
      </c>
    </row>
    <row r="8" spans="1:5" ht="14" x14ac:dyDescent="0.2">
      <c r="A8" s="1"/>
      <c r="B8" s="1" t="s">
        <v>50</v>
      </c>
      <c r="C8" s="3">
        <v>7</v>
      </c>
      <c r="D8" s="3" t="s">
        <v>44</v>
      </c>
      <c r="E8" s="4">
        <v>3646</v>
      </c>
    </row>
    <row r="9" spans="1:5" ht="14" x14ac:dyDescent="0.2">
      <c r="A9" s="1" t="s">
        <v>51</v>
      </c>
      <c r="B9" s="1" t="s">
        <v>52</v>
      </c>
      <c r="C9" s="3">
        <v>8</v>
      </c>
      <c r="D9" s="3" t="s">
        <v>53</v>
      </c>
      <c r="E9" s="4">
        <v>987</v>
      </c>
    </row>
    <row r="10" spans="1:5" ht="14" x14ac:dyDescent="0.2">
      <c r="A10" s="1"/>
      <c r="B10" s="1" t="s">
        <v>54</v>
      </c>
      <c r="C10" s="3">
        <v>9</v>
      </c>
      <c r="D10" s="3" t="s">
        <v>53</v>
      </c>
      <c r="E10" s="4">
        <v>987</v>
      </c>
    </row>
    <row r="11" spans="1:5" ht="14" x14ac:dyDescent="0.2">
      <c r="A11" s="1"/>
      <c r="B11" s="1" t="s">
        <v>111</v>
      </c>
      <c r="C11" s="3">
        <v>10</v>
      </c>
      <c r="D11" s="3" t="s">
        <v>53</v>
      </c>
      <c r="E11" s="4">
        <v>987</v>
      </c>
    </row>
    <row r="12" spans="1:5" ht="14" x14ac:dyDescent="0.2">
      <c r="A12" s="1"/>
      <c r="B12" s="1" t="s">
        <v>112</v>
      </c>
      <c r="C12" s="3">
        <v>11</v>
      </c>
      <c r="D12" s="3" t="s">
        <v>53</v>
      </c>
      <c r="E12" s="4">
        <v>987</v>
      </c>
    </row>
    <row r="13" spans="1:5" ht="14" x14ac:dyDescent="0.2">
      <c r="A13" s="1"/>
      <c r="B13" s="1" t="s">
        <v>55</v>
      </c>
      <c r="C13" s="3">
        <v>12</v>
      </c>
      <c r="D13" s="3" t="s">
        <v>53</v>
      </c>
      <c r="E13" s="4">
        <v>987</v>
      </c>
    </row>
    <row r="14" spans="1:5" ht="14" x14ac:dyDescent="0.2">
      <c r="A14" s="1"/>
      <c r="B14" s="1" t="s">
        <v>56</v>
      </c>
      <c r="C14" s="3">
        <v>13</v>
      </c>
      <c r="D14" s="3" t="s">
        <v>53</v>
      </c>
      <c r="E14" s="4">
        <v>987</v>
      </c>
    </row>
    <row r="15" spans="1:5" ht="14" x14ac:dyDescent="0.2">
      <c r="A15" s="1"/>
      <c r="B15" s="1" t="s">
        <v>57</v>
      </c>
      <c r="C15" s="3">
        <v>14</v>
      </c>
      <c r="D15" s="3" t="s">
        <v>53</v>
      </c>
      <c r="E15" s="4">
        <v>987</v>
      </c>
    </row>
    <row r="16" spans="1:5" ht="14" x14ac:dyDescent="0.2">
      <c r="A16" s="1"/>
      <c r="B16" s="1" t="s">
        <v>58</v>
      </c>
      <c r="C16" s="3">
        <v>15</v>
      </c>
      <c r="D16" s="3" t="s">
        <v>53</v>
      </c>
      <c r="E16" s="4">
        <v>987</v>
      </c>
    </row>
    <row r="17" spans="1:13" ht="14" x14ac:dyDescent="0.2">
      <c r="A17" s="1"/>
      <c r="B17" s="1" t="s">
        <v>59</v>
      </c>
      <c r="C17" s="3">
        <v>16</v>
      </c>
      <c r="D17" s="3" t="s">
        <v>53</v>
      </c>
      <c r="E17" s="4">
        <v>987</v>
      </c>
    </row>
    <row r="18" spans="1:13" ht="14" x14ac:dyDescent="0.2">
      <c r="A18" s="1"/>
      <c r="B18" s="1" t="s">
        <v>60</v>
      </c>
      <c r="C18" s="3">
        <v>17</v>
      </c>
      <c r="D18" s="3" t="s">
        <v>53</v>
      </c>
      <c r="E18" s="4">
        <v>987</v>
      </c>
    </row>
    <row r="19" spans="1:13" ht="14" x14ac:dyDescent="0.2">
      <c r="A19" s="1" t="s">
        <v>61</v>
      </c>
      <c r="B19" s="1" t="s">
        <v>62</v>
      </c>
      <c r="C19" s="3">
        <v>18</v>
      </c>
      <c r="D19" s="3" t="s">
        <v>53</v>
      </c>
      <c r="E19" s="5">
        <v>44250</v>
      </c>
      <c r="F19" s="5">
        <v>39340</v>
      </c>
      <c r="G19" s="5">
        <v>34420</v>
      </c>
      <c r="H19" s="5">
        <v>29500</v>
      </c>
      <c r="I19" s="5">
        <v>24590</v>
      </c>
      <c r="J19" s="5">
        <v>19670</v>
      </c>
      <c r="K19" s="5">
        <v>14750</v>
      </c>
      <c r="L19" s="5">
        <v>9840</v>
      </c>
      <c r="M19" s="5">
        <v>4920</v>
      </c>
    </row>
    <row r="20" spans="1:13" ht="14" x14ac:dyDescent="0.2">
      <c r="A20" s="1"/>
      <c r="B20" s="1" t="s">
        <v>63</v>
      </c>
      <c r="C20" s="3">
        <v>19</v>
      </c>
      <c r="D20" s="3" t="s">
        <v>53</v>
      </c>
      <c r="E20" s="5">
        <v>44250</v>
      </c>
      <c r="F20" s="5">
        <v>39340</v>
      </c>
      <c r="G20" s="5">
        <v>34420</v>
      </c>
      <c r="H20" s="5">
        <v>29500</v>
      </c>
      <c r="I20" s="5">
        <v>24590</v>
      </c>
      <c r="J20" s="5">
        <v>19670</v>
      </c>
      <c r="K20" s="5">
        <v>14750</v>
      </c>
      <c r="L20" s="5">
        <v>9840</v>
      </c>
      <c r="M20" s="5">
        <v>4920</v>
      </c>
    </row>
    <row r="21" spans="1:13" ht="14" x14ac:dyDescent="0.2">
      <c r="A21" s="6"/>
      <c r="B21" s="1" t="s">
        <v>64</v>
      </c>
      <c r="C21" s="3">
        <v>20</v>
      </c>
      <c r="D21" s="3" t="s">
        <v>53</v>
      </c>
      <c r="E21" s="5">
        <v>44250</v>
      </c>
      <c r="F21" s="5">
        <v>39340</v>
      </c>
      <c r="G21" s="5">
        <v>34420</v>
      </c>
      <c r="H21" s="5">
        <v>29500</v>
      </c>
      <c r="I21" s="5">
        <v>24590</v>
      </c>
      <c r="J21" s="5">
        <v>19670</v>
      </c>
      <c r="K21" s="5">
        <v>14750</v>
      </c>
      <c r="L21" s="5">
        <v>9840</v>
      </c>
      <c r="M21" s="5">
        <v>4920</v>
      </c>
    </row>
    <row r="22" spans="1:13" ht="14" x14ac:dyDescent="0.2">
      <c r="A22" s="1"/>
      <c r="B22" s="1" t="s">
        <v>65</v>
      </c>
      <c r="C22" s="3">
        <v>21</v>
      </c>
      <c r="D22" s="3" t="s">
        <v>53</v>
      </c>
      <c r="E22" s="5">
        <v>44250</v>
      </c>
      <c r="F22" s="5">
        <v>39340</v>
      </c>
      <c r="G22" s="5">
        <v>34420</v>
      </c>
      <c r="H22" s="5">
        <v>29500</v>
      </c>
      <c r="I22" s="5">
        <v>24590</v>
      </c>
      <c r="J22" s="5">
        <v>19670</v>
      </c>
      <c r="K22" s="5">
        <v>14750</v>
      </c>
      <c r="L22" s="5">
        <v>9840</v>
      </c>
      <c r="M22" s="5">
        <v>4920</v>
      </c>
    </row>
    <row r="23" spans="1:13" ht="14" x14ac:dyDescent="0.2">
      <c r="A23" s="1"/>
      <c r="B23" s="1" t="s">
        <v>66</v>
      </c>
      <c r="C23" s="3">
        <v>22</v>
      </c>
      <c r="D23" s="3" t="s">
        <v>53</v>
      </c>
      <c r="E23" s="5">
        <v>44250</v>
      </c>
      <c r="F23" s="5">
        <v>39340</v>
      </c>
      <c r="G23" s="5">
        <v>34420</v>
      </c>
      <c r="H23" s="5">
        <v>29500</v>
      </c>
      <c r="I23" s="5">
        <v>24590</v>
      </c>
      <c r="J23" s="5">
        <v>19670</v>
      </c>
      <c r="K23" s="5">
        <v>14750</v>
      </c>
      <c r="L23" s="5">
        <v>9840</v>
      </c>
      <c r="M23" s="5">
        <v>4920</v>
      </c>
    </row>
    <row r="24" spans="1:13" ht="14" x14ac:dyDescent="0.2">
      <c r="A24" s="1"/>
      <c r="B24" s="1" t="s">
        <v>67</v>
      </c>
      <c r="C24" s="3">
        <v>23</v>
      </c>
      <c r="D24" s="3" t="s">
        <v>53</v>
      </c>
      <c r="E24" s="5">
        <v>44250</v>
      </c>
      <c r="F24" s="5">
        <v>39340</v>
      </c>
      <c r="G24" s="5">
        <v>34420</v>
      </c>
      <c r="H24" s="5">
        <v>29500</v>
      </c>
      <c r="I24" s="5">
        <v>24590</v>
      </c>
      <c r="J24" s="5">
        <v>19670</v>
      </c>
      <c r="K24" s="5">
        <v>14750</v>
      </c>
      <c r="L24" s="5">
        <v>9840</v>
      </c>
      <c r="M24" s="5">
        <v>4920</v>
      </c>
    </row>
    <row r="25" spans="1:13" ht="14" x14ac:dyDescent="0.2">
      <c r="A25" s="1"/>
      <c r="B25" s="1" t="s">
        <v>68</v>
      </c>
      <c r="C25" s="3">
        <v>24</v>
      </c>
      <c r="D25" s="3" t="s">
        <v>53</v>
      </c>
      <c r="E25" s="5">
        <v>44250</v>
      </c>
      <c r="F25" s="5">
        <v>39340</v>
      </c>
      <c r="G25" s="5">
        <v>34420</v>
      </c>
      <c r="H25" s="5">
        <v>29500</v>
      </c>
      <c r="I25" s="5">
        <v>24590</v>
      </c>
      <c r="J25" s="5">
        <v>19670</v>
      </c>
      <c r="K25" s="5">
        <v>14750</v>
      </c>
      <c r="L25" s="5">
        <v>9840</v>
      </c>
      <c r="M25" s="5">
        <v>4920</v>
      </c>
    </row>
    <row r="26" spans="1:13" ht="14" x14ac:dyDescent="0.2">
      <c r="A26" s="1" t="s">
        <v>69</v>
      </c>
      <c r="B26" s="1" t="s">
        <v>70</v>
      </c>
      <c r="C26" s="3">
        <v>25</v>
      </c>
      <c r="D26" s="3" t="s">
        <v>53</v>
      </c>
      <c r="E26" s="5">
        <v>17700</v>
      </c>
      <c r="F26" s="5">
        <v>15740</v>
      </c>
      <c r="G26" s="5">
        <v>13770</v>
      </c>
      <c r="H26" s="5">
        <v>11800</v>
      </c>
      <c r="I26" s="5">
        <v>9840</v>
      </c>
      <c r="J26" s="5">
        <v>7870</v>
      </c>
      <c r="K26" s="5">
        <v>5900</v>
      </c>
      <c r="L26" s="5">
        <v>3940</v>
      </c>
      <c r="M26" s="5">
        <v>1970</v>
      </c>
    </row>
    <row r="27" spans="1:13" ht="14" x14ac:dyDescent="0.2">
      <c r="A27" s="6"/>
      <c r="B27" s="1" t="s">
        <v>71</v>
      </c>
      <c r="C27" s="3">
        <v>26</v>
      </c>
      <c r="D27" s="3" t="s">
        <v>53</v>
      </c>
      <c r="E27" s="5">
        <v>17700</v>
      </c>
      <c r="F27" s="5">
        <v>15740</v>
      </c>
      <c r="G27" s="5">
        <v>13770</v>
      </c>
      <c r="H27" s="5">
        <v>11800</v>
      </c>
      <c r="I27" s="5">
        <v>9840</v>
      </c>
      <c r="J27" s="5">
        <v>7870</v>
      </c>
      <c r="K27" s="5">
        <v>5900</v>
      </c>
      <c r="L27" s="5">
        <v>3940</v>
      </c>
      <c r="M27" s="5">
        <v>1970</v>
      </c>
    </row>
    <row r="28" spans="1:13" ht="14" x14ac:dyDescent="0.2">
      <c r="A28" s="1"/>
      <c r="B28" s="1" t="s">
        <v>72</v>
      </c>
      <c r="C28" s="3">
        <v>27</v>
      </c>
      <c r="D28" s="3" t="s">
        <v>53</v>
      </c>
      <c r="E28" s="5">
        <v>17700</v>
      </c>
      <c r="F28" s="5">
        <v>15740</v>
      </c>
      <c r="G28" s="5">
        <v>13770</v>
      </c>
      <c r="H28" s="5">
        <v>11800</v>
      </c>
      <c r="I28" s="5">
        <v>9840</v>
      </c>
      <c r="J28" s="5">
        <v>7870</v>
      </c>
      <c r="K28" s="5">
        <v>5900</v>
      </c>
      <c r="L28" s="5">
        <v>3940</v>
      </c>
      <c r="M28" s="5">
        <v>1970</v>
      </c>
    </row>
    <row r="29" spans="1:13" ht="14" x14ac:dyDescent="0.2">
      <c r="A29" s="1"/>
      <c r="B29" s="1" t="s">
        <v>102</v>
      </c>
      <c r="C29" s="3">
        <v>28</v>
      </c>
      <c r="D29" s="3" t="s">
        <v>53</v>
      </c>
      <c r="E29" s="5">
        <v>17700</v>
      </c>
      <c r="F29" s="5">
        <v>15740</v>
      </c>
      <c r="G29" s="5">
        <v>13770</v>
      </c>
      <c r="H29" s="5">
        <v>11800</v>
      </c>
      <c r="I29" s="5">
        <v>9840</v>
      </c>
      <c r="J29" s="5">
        <v>7870</v>
      </c>
      <c r="K29" s="5">
        <v>5900</v>
      </c>
      <c r="L29" s="5">
        <v>3940</v>
      </c>
      <c r="M29" s="5">
        <v>1970</v>
      </c>
    </row>
    <row r="30" spans="1:13" ht="14" x14ac:dyDescent="0.2">
      <c r="A30" s="1"/>
      <c r="B30" s="1" t="s">
        <v>103</v>
      </c>
      <c r="C30" s="3">
        <v>29</v>
      </c>
      <c r="D30" s="3" t="s">
        <v>53</v>
      </c>
      <c r="E30" s="5">
        <v>17700</v>
      </c>
      <c r="F30" s="5">
        <v>15740</v>
      </c>
      <c r="G30" s="5">
        <v>13770</v>
      </c>
      <c r="H30" s="5">
        <v>11800</v>
      </c>
      <c r="I30" s="5">
        <v>9840</v>
      </c>
      <c r="J30" s="5">
        <v>7870</v>
      </c>
      <c r="K30" s="5">
        <v>5900</v>
      </c>
      <c r="L30" s="5">
        <v>3940</v>
      </c>
      <c r="M30" s="5">
        <v>1970</v>
      </c>
    </row>
    <row r="31" spans="1:13" ht="14" x14ac:dyDescent="0.2">
      <c r="A31" s="1"/>
      <c r="B31" s="1" t="s">
        <v>73</v>
      </c>
      <c r="C31" s="3">
        <v>30</v>
      </c>
      <c r="D31" s="3" t="s">
        <v>53</v>
      </c>
      <c r="E31" s="5">
        <v>17700</v>
      </c>
      <c r="F31" s="5">
        <v>15740</v>
      </c>
      <c r="G31" s="5">
        <v>13770</v>
      </c>
      <c r="H31" s="5">
        <v>11800</v>
      </c>
      <c r="I31" s="5">
        <v>9840</v>
      </c>
      <c r="J31" s="5">
        <v>7870</v>
      </c>
      <c r="K31" s="5">
        <v>5900</v>
      </c>
      <c r="L31" s="5">
        <v>3940</v>
      </c>
      <c r="M31" s="5">
        <v>1970</v>
      </c>
    </row>
    <row r="32" spans="1:13" x14ac:dyDescent="0.2">
      <c r="F32" s="5"/>
      <c r="G32" s="5"/>
      <c r="H32" s="5"/>
      <c r="I32" s="5"/>
      <c r="J32" s="5"/>
      <c r="K32" s="5"/>
      <c r="L32" s="5"/>
      <c r="M32" s="5"/>
    </row>
    <row r="34" spans="2:2" ht="14" x14ac:dyDescent="0.2">
      <c r="B34" s="1"/>
    </row>
    <row r="35" spans="2:2" ht="14" x14ac:dyDescent="0.2">
      <c r="B35" s="1"/>
    </row>
  </sheetData>
  <sheetProtection algorithmName="SHA-512" hashValue="dKw39C/y5blcpKKpbPYarfksCXdfn/bp9kwN5KQszGz/wP9TikUSvKt8y4wG/9ivMBqUm6HDes9epuBPFKV/9g==" saltValue="otShWjbQfGABC5tiKZ+GnA==" spinCount="100000" sheet="1" objects="1" scenarios="1"/>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
  <TotalTime>0</TotalTime>
  <Pages>0</Pag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4</vt:i4>
      </vt:variant>
    </vt:vector>
  </HeadingPairs>
  <TitlesOfParts>
    <vt:vector size="7" baseType="lpstr">
      <vt:lpstr>申請様式</vt:lpstr>
      <vt:lpstr>記入例</vt:lpstr>
      <vt:lpstr>リスト</vt:lpstr>
      <vt:lpstr>記入例!Print_Area</vt:lpstr>
      <vt:lpstr>申請様式!Print_Area</vt:lpstr>
      <vt:lpstr>記入例!Print_Titles</vt:lpstr>
      <vt:lpstr>申請様式!Print_Titles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畑中　瞭</dc:creator>
  <cp:keywords/>
  <dc:description/>
  <cp:lastModifiedBy>小仲　遥</cp:lastModifiedBy>
  <cp:revision>0</cp:revision>
  <cp:lastPrinted>2025-12-09T07:56:44Z</cp:lastPrinted>
  <dcterms:created xsi:type="dcterms:W3CDTF">1601-01-01T00:00:00Z</dcterms:created>
  <dcterms:modified xsi:type="dcterms:W3CDTF">2025-12-25T05:57:46Z</dcterms:modified>
  <cp:category/>
</cp:coreProperties>
</file>